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ZDISK\nousan\Ｒ5\04 野菜・花き振興グループ\55 施設園芸等燃料価格高騰対策\01 県業務方法書・事業細則の改正\03 Excel版の様式について\"/>
    </mc:Choice>
  </mc:AlternateContent>
  <xr:revisionPtr revIDLastSave="0" documentId="13_ncr:1_{6663D05D-329C-4390-BDC1-BD4B42C4D32A}" xr6:coauthVersionLast="36" xr6:coauthVersionMax="47" xr10:uidLastSave="{00000000-0000-0000-0000-000000000000}"/>
  <bookViews>
    <workbookView xWindow="-120" yWindow="-120" windowWidth="29040" windowHeight="15840" activeTab="1" xr2:uid="{00000000-000D-0000-FFFF-FFFF00000000}"/>
  </bookViews>
  <sheets>
    <sheet name="別紙様式第７号" sheetId="4" r:id="rId1"/>
    <sheet name="7号別紙添付" sheetId="3" r:id="rId2"/>
  </sheets>
  <definedNames>
    <definedName name="_xlnm._FilterDatabase" localSheetId="1" hidden="1">'7号別紙添付'!$A$11:$M$48</definedName>
    <definedName name="_Hlk121317410" localSheetId="0">別紙様式第７号!$A$40</definedName>
    <definedName name="_Hlk121318175" localSheetId="0">別紙様式第７号!$A$48</definedName>
    <definedName name="_Hlk121318190" localSheetId="0">別紙様式第７号!$A$49</definedName>
    <definedName name="_xlnm.Print_Area" localSheetId="1">'7号別紙添付'!$A$1:$M$51</definedName>
    <definedName name="_xlnm.Print_Area" localSheetId="0">別紙様式第７号!$A$1:$M$63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3" l="1"/>
  <c r="K55" i="4" l="1"/>
  <c r="K54" i="4"/>
  <c r="K47" i="4"/>
  <c r="K46" i="4"/>
  <c r="K53" i="4"/>
  <c r="K52" i="4"/>
  <c r="K45" i="4"/>
  <c r="K44" i="4"/>
  <c r="K51" i="4"/>
  <c r="K50" i="4"/>
  <c r="K43" i="4"/>
  <c r="K42" i="4"/>
  <c r="K49" i="4"/>
  <c r="K48" i="4"/>
  <c r="K41" i="4"/>
  <c r="K40" i="4"/>
  <c r="J56" i="4" s="1"/>
  <c r="H55" i="4"/>
  <c r="H54" i="4"/>
  <c r="H53" i="4"/>
  <c r="H52" i="4"/>
  <c r="H51" i="4"/>
  <c r="H50" i="4"/>
  <c r="H49" i="4"/>
  <c r="H48" i="4"/>
  <c r="H47" i="4"/>
  <c r="H46" i="4"/>
  <c r="H45" i="4"/>
  <c r="H44" i="4"/>
  <c r="H43" i="4"/>
  <c r="H42" i="4"/>
  <c r="H41" i="4"/>
  <c r="H40" i="4"/>
  <c r="K13" i="3" l="1"/>
  <c r="K14" i="3"/>
  <c r="K15" i="3"/>
  <c r="K16" i="3"/>
  <c r="I12" i="3"/>
  <c r="J47" i="3"/>
  <c r="J45" i="3"/>
  <c r="J43" i="3"/>
  <c r="J41" i="3"/>
  <c r="J39" i="3"/>
  <c r="J37" i="3"/>
  <c r="J35" i="3"/>
  <c r="J31" i="3"/>
  <c r="J29" i="3"/>
  <c r="J27" i="3"/>
  <c r="J25" i="3"/>
  <c r="J23" i="3"/>
  <c r="J21" i="3"/>
  <c r="J19" i="3"/>
  <c r="J17" i="3"/>
  <c r="F12" i="3"/>
  <c r="I16" i="3"/>
  <c r="H16" i="3"/>
  <c r="G16" i="3"/>
  <c r="F16" i="3"/>
  <c r="I15" i="3"/>
  <c r="H15" i="3"/>
  <c r="G15" i="3"/>
  <c r="F15" i="3"/>
  <c r="I14" i="3"/>
  <c r="H14" i="3"/>
  <c r="G14" i="3"/>
  <c r="F14" i="3"/>
  <c r="I13" i="3"/>
  <c r="H13" i="3"/>
  <c r="G13" i="3"/>
  <c r="F13" i="3"/>
  <c r="H12" i="3"/>
  <c r="G12" i="3"/>
  <c r="K12" i="3" l="1"/>
  <c r="K25" i="3" s="1"/>
  <c r="K17" i="3"/>
  <c r="K23" i="3"/>
  <c r="K41" i="3" l="1"/>
  <c r="K27" i="3"/>
  <c r="K45" i="3"/>
  <c r="K43" i="3"/>
  <c r="K37" i="3"/>
  <c r="K47" i="3"/>
  <c r="K33" i="3"/>
  <c r="K35" i="3"/>
  <c r="K31" i="3"/>
  <c r="K39" i="3"/>
  <c r="K29" i="3"/>
  <c r="K19" i="3"/>
  <c r="K21" i="3"/>
  <c r="J32" i="4" l="1"/>
  <c r="J31" i="4"/>
  <c r="J30" i="4"/>
  <c r="J29" i="4"/>
  <c r="J28" i="4"/>
  <c r="J27" i="4"/>
  <c r="J26" i="4"/>
  <c r="J25" i="4"/>
  <c r="J24" i="4"/>
  <c r="J23" i="4"/>
  <c r="J22" i="4"/>
  <c r="J21" i="4"/>
  <c r="J36" i="4"/>
  <c r="K11" i="3" l="1"/>
  <c r="C7" i="3"/>
  <c r="J35" i="4" l="1"/>
  <c r="J34" i="4"/>
  <c r="J33" i="4"/>
</calcChain>
</file>

<file path=xl/sharedStrings.xml><?xml version="1.0" encoding="utf-8"?>
<sst xmlns="http://schemas.openxmlformats.org/spreadsheetml/2006/main" count="151" uniqueCount="112">
  <si>
    <t>２　参加構成員ごとの内訳</t>
    <rPh sb="2" eb="4">
      <t>サンカ</t>
    </rPh>
    <rPh sb="4" eb="7">
      <t>コウセイイン</t>
    </rPh>
    <rPh sb="10" eb="12">
      <t>ウチワケ</t>
    </rPh>
    <phoneticPr fontId="6"/>
  </si>
  <si>
    <t>番号</t>
  </si>
  <si>
    <t>氏　名</t>
    <rPh sb="0" eb="1">
      <t>シ</t>
    </rPh>
    <rPh sb="2" eb="3">
      <t>メイ</t>
    </rPh>
    <phoneticPr fontId="1"/>
  </si>
  <si>
    <t>住　所</t>
    <rPh sb="0" eb="1">
      <t>ジュウ</t>
    </rPh>
    <rPh sb="2" eb="3">
      <t>ショ</t>
    </rPh>
    <phoneticPr fontId="1"/>
  </si>
  <si>
    <t>合　　計</t>
    <rPh sb="0" eb="1">
      <t>ゴウ</t>
    </rPh>
    <rPh sb="3" eb="4">
      <t>ケイ</t>
    </rPh>
    <phoneticPr fontId="5"/>
  </si>
  <si>
    <t>選択肢
・115%
・130%
・150%
・170%</t>
    <rPh sb="0" eb="3">
      <t>センタクシ</t>
    </rPh>
    <phoneticPr fontId="1"/>
  </si>
  <si>
    <t>分割納付</t>
    <rPh sb="0" eb="2">
      <t>ブンカツ</t>
    </rPh>
    <rPh sb="2" eb="4">
      <t>ノウフ</t>
    </rPh>
    <phoneticPr fontId="4"/>
  </si>
  <si>
    <t>燃料補填積立金額※（円）</t>
    <rPh sb="0" eb="2">
      <t>ネンリョウ</t>
    </rPh>
    <phoneticPr fontId="4"/>
  </si>
  <si>
    <t>39.9円/㎥</t>
    <rPh sb="4" eb="5">
      <t>エン</t>
    </rPh>
    <phoneticPr fontId="15"/>
  </si>
  <si>
    <t>ＬＮＧ</t>
    <phoneticPr fontId="15"/>
  </si>
  <si>
    <t>74.8円/kg</t>
    <rPh sb="4" eb="5">
      <t>エン</t>
    </rPh>
    <phoneticPr fontId="15"/>
  </si>
  <si>
    <t>ＬＰガス</t>
    <phoneticPr fontId="15"/>
  </si>
  <si>
    <t>灯油</t>
    <rPh sb="0" eb="2">
      <t>トウユ</t>
    </rPh>
    <phoneticPr fontId="15"/>
  </si>
  <si>
    <t>Ａ重油</t>
    <rPh sb="1" eb="3">
      <t>ジュウユ</t>
    </rPh>
    <phoneticPr fontId="15"/>
  </si>
  <si>
    <t>28.5円/㎥</t>
    <rPh sb="4" eb="5">
      <t>エン</t>
    </rPh>
    <phoneticPr fontId="15"/>
  </si>
  <si>
    <t>53.5円/kg</t>
    <rPh sb="4" eb="5">
      <t>エン</t>
    </rPh>
    <phoneticPr fontId="15"/>
  </si>
  <si>
    <t>17.1円/㎥</t>
    <rPh sb="4" eb="5">
      <t>エン</t>
    </rPh>
    <phoneticPr fontId="15"/>
  </si>
  <si>
    <t>32.1円/kg</t>
    <rPh sb="4" eb="5">
      <t>エン</t>
    </rPh>
    <phoneticPr fontId="15"/>
  </si>
  <si>
    <t>8.60円/㎥</t>
    <rPh sb="4" eb="5">
      <t>エン</t>
    </rPh>
    <phoneticPr fontId="15"/>
  </si>
  <si>
    <t>16.0円/kg</t>
    <rPh sb="4" eb="5">
      <t>エン</t>
    </rPh>
    <phoneticPr fontId="15"/>
  </si>
  <si>
    <t>燃料購入予定数量</t>
    <rPh sb="2" eb="4">
      <t>コウニュウ</t>
    </rPh>
    <rPh sb="4" eb="6">
      <t>ヨテイ</t>
    </rPh>
    <rPh sb="6" eb="8">
      <t>スウリョウ</t>
    </rPh>
    <phoneticPr fontId="15"/>
  </si>
  <si>
    <t>単価</t>
    <rPh sb="0" eb="2">
      <t>タンカ</t>
    </rPh>
    <phoneticPr fontId="15"/>
  </si>
  <si>
    <t>油種等</t>
    <rPh sb="0" eb="2">
      <t>ユシュ</t>
    </rPh>
    <rPh sb="2" eb="3">
      <t>トウ</t>
    </rPh>
    <phoneticPr fontId="15"/>
  </si>
  <si>
    <t>選択肢（積立方式）</t>
    <rPh sb="0" eb="3">
      <t>センタクシ</t>
    </rPh>
    <rPh sb="4" eb="6">
      <t>ツミタテ</t>
    </rPh>
    <rPh sb="6" eb="8">
      <t>ホウシキ</t>
    </rPh>
    <phoneticPr fontId="15"/>
  </si>
  <si>
    <t>令和　　年　　月　　日</t>
    <rPh sb="0" eb="2">
      <t>レイワ</t>
    </rPh>
    <rPh sb="4" eb="5">
      <t>ネン</t>
    </rPh>
    <rPh sb="7" eb="8">
      <t>ガツ</t>
    </rPh>
    <rPh sb="10" eb="11">
      <t>ニチ</t>
    </rPh>
    <phoneticPr fontId="15"/>
  </si>
  <si>
    <t>（別紙様式第７号に添付）</t>
    <phoneticPr fontId="5"/>
  </si>
  <si>
    <t>別紙</t>
    <rPh sb="0" eb="2">
      <t>ベッシ</t>
    </rPh>
    <phoneticPr fontId="4"/>
  </si>
  <si>
    <t>施設園芸用燃料購入数量等設定の内訳（令和○事業年度）</t>
    <rPh sb="6" eb="7">
      <t>リョウ</t>
    </rPh>
    <phoneticPr fontId="4"/>
  </si>
  <si>
    <t>○○組織の燃料購入予定数量等設定の内訳は以下のとおりです。</t>
    <rPh sb="2" eb="4">
      <t>ソシキ</t>
    </rPh>
    <rPh sb="6" eb="7">
      <t>リョウ</t>
    </rPh>
    <phoneticPr fontId="4"/>
  </si>
  <si>
    <t>１　参加構成員数　　</t>
    <phoneticPr fontId="4"/>
  </si>
  <si>
    <t>名</t>
    <rPh sb="0" eb="1">
      <t>メイ</t>
    </rPh>
    <phoneticPr fontId="4"/>
  </si>
  <si>
    <t>○事業年度
(　年　月～　年　月分)</t>
    <rPh sb="13" eb="14">
      <t>ネン</t>
    </rPh>
    <rPh sb="15" eb="16">
      <t>ガツ</t>
    </rPh>
    <phoneticPr fontId="5"/>
  </si>
  <si>
    <t>対象燃料購入数量
（リットル）</t>
    <rPh sb="2" eb="4">
      <t>ネンリョウ</t>
    </rPh>
    <phoneticPr fontId="4"/>
  </si>
  <si>
    <t>（注１）番号は、参加構成員ごとの整理番号とする。</t>
    <phoneticPr fontId="4"/>
  </si>
  <si>
    <t>（注２）※は、「燃料購入予定数量×積立単価×1/2」で算出する（農家積立分）。切り捨てにより100円単位で記載する。</t>
    <rPh sb="8" eb="10">
      <t>ネンリョウ</t>
    </rPh>
    <phoneticPr fontId="4"/>
  </si>
  <si>
    <t>（注３）分割納付を希望する参加構成員は「〇」を、希望しない場合は「×」を記載する。</t>
    <phoneticPr fontId="4"/>
  </si>
  <si>
    <t>合　　計</t>
    <rPh sb="0" eb="1">
      <t>ゴウ</t>
    </rPh>
    <rPh sb="3" eb="4">
      <t>ケイ</t>
    </rPh>
    <phoneticPr fontId="4"/>
  </si>
  <si>
    <t>油種等
・Ａ重油
・灯油
・ＬＰガス
・ＬＮＧ</t>
    <rPh sb="0" eb="2">
      <t>ユシュ</t>
    </rPh>
    <rPh sb="2" eb="3">
      <t>トウ</t>
    </rPh>
    <rPh sb="6" eb="8">
      <t>ジュウユ</t>
    </rPh>
    <rPh sb="10" eb="12">
      <t>トウユ</t>
    </rPh>
    <phoneticPr fontId="1"/>
  </si>
  <si>
    <t>備考</t>
    <phoneticPr fontId="6"/>
  </si>
  <si>
    <t>Ａ重油</t>
    <phoneticPr fontId="4"/>
  </si>
  <si>
    <t>灯油</t>
    <phoneticPr fontId="4"/>
  </si>
  <si>
    <t>ＬＰガス</t>
    <phoneticPr fontId="4"/>
  </si>
  <si>
    <t>ＬＮＧ</t>
    <phoneticPr fontId="4"/>
  </si>
  <si>
    <t>別紙様式第７号（第１４条第１項関係）</t>
    <rPh sb="12" eb="13">
      <t>ダイ</t>
    </rPh>
    <rPh sb="14" eb="15">
      <t>コウ</t>
    </rPh>
    <phoneticPr fontId="15"/>
  </si>
  <si>
    <t>施設園芸用燃料購入数量等設定申込書（令和○事業年度）</t>
    <rPh sb="7" eb="9">
      <t>コウニュウ</t>
    </rPh>
    <rPh sb="9" eb="11">
      <t>スウリョウ</t>
    </rPh>
    <rPh sb="11" eb="12">
      <t>トウ</t>
    </rPh>
    <rPh sb="12" eb="14">
      <t>セッテイ</t>
    </rPh>
    <rPh sb="14" eb="17">
      <t>モウシコミショ</t>
    </rPh>
    <rPh sb="18" eb="20">
      <t>レイワ</t>
    </rPh>
    <rPh sb="21" eb="23">
      <t>ジギョウ</t>
    </rPh>
    <rPh sb="23" eb="25">
      <t>ネンド</t>
    </rPh>
    <phoneticPr fontId="15"/>
  </si>
  <si>
    <t>（農業者組織）</t>
  </si>
  <si>
    <t>　住所</t>
  </si>
  <si>
    <t>　名称及び代表者の氏名</t>
  </si>
  <si>
    <t>　令和○事業年度の施設園芸用燃料価格差補塡金の対象となる燃料購入数量等の設定を以下のとおり申し込みます。
　なお、参加構成員ごとの燃料購入数量等の内訳は別紙のとおりです。</t>
    <phoneticPr fontId="15"/>
  </si>
  <si>
    <r>
      <rPr>
        <sz val="12"/>
        <rFont val="Wingdings"/>
        <family val="1"/>
        <charset val="2"/>
      </rPr>
      <t></t>
    </r>
    <r>
      <rPr>
        <sz val="12"/>
        <rFont val="ＭＳ 明朝"/>
        <family val="1"/>
        <charset val="128"/>
      </rPr>
      <t>　契約管理番号　　　　　　　　　　　　　</t>
    </r>
    <r>
      <rPr>
        <sz val="12"/>
        <rFont val="Calibri"/>
        <family val="1"/>
      </rPr>
      <t xml:space="preserve">
</t>
    </r>
    <r>
      <rPr>
        <sz val="12"/>
        <rFont val="ＭＳ 明朝"/>
        <family val="1"/>
        <charset val="128"/>
      </rPr>
      <t>　　　　※契約済みの場合は、積立契約完了通知の契約管理番号を記載</t>
    </r>
    <phoneticPr fontId="4"/>
  </si>
  <si>
    <t>１．対象期間　　令和○年〇月1日から令和○年〇月30(又は28若しくは31日)まで</t>
    <phoneticPr fontId="4"/>
  </si>
  <si>
    <t>２．対象数量（施設園芸用燃料価格差補塡金の対象となる燃料購入予定数量）</t>
    <phoneticPr fontId="4"/>
  </si>
  <si>
    <t>３．燃料補塡積立の金額</t>
  </si>
  <si>
    <t>選択された単価</t>
  </si>
  <si>
    <t>計</t>
  </si>
  <si>
    <t>円</t>
  </si>
  <si>
    <t>＊積立の金額は、参加構成員ごとに計算結果を切り捨てにより100円単位としたものです。</t>
  </si>
  <si>
    <t>【燃料購入数量等設定における留意事項】</t>
  </si>
  <si>
    <t>・燃料購入数量等が設定されましたらお知らせしますので、燃料補塡積立金必要額を納入してください。</t>
  </si>
  <si>
    <t>・燃料油購入数量の設定に関する証拠書類の提出を求めた場合は、必ず提出してください。提出がない
　場合には、燃料購入数量が設定できない場合があります。</t>
    <phoneticPr fontId="4"/>
  </si>
  <si>
    <t>・当協議会から指示があった場合には、指定月の燃料の購入数量を領収書、納品書等の写しを添付して速
　やかに報告してください。</t>
    <phoneticPr fontId="4"/>
  </si>
  <si>
    <t>円</t>
    <rPh sb="0" eb="1">
      <t>エン</t>
    </rPh>
    <phoneticPr fontId="4"/>
  </si>
  <si>
    <t>灯　油  （13.0円）×数量設定申込書の数量（　　　　　㍑）×1/2＝　　　　　　</t>
    <phoneticPr fontId="4"/>
  </si>
  <si>
    <t>Ａ重油  （24.5円）×数量設定申込書の数量（　　　　　㍑）×1/2＝　　　　　　</t>
    <phoneticPr fontId="4"/>
  </si>
  <si>
    <t>灯　油  （25.9円）×数量設定申込書の数量（　　　　　㍑）×1/2＝　　　　　　</t>
    <phoneticPr fontId="4"/>
  </si>
  <si>
    <t>Ａ重油  （40.8円）×数量設定申込書の数量（　　　　　㍑）×1/2＝　　　　　　</t>
    <phoneticPr fontId="4"/>
  </si>
  <si>
    <t>灯　油  （43.2円）×数量設定申込書の数量（　　　　　㍑）×1/2＝　　　　　　</t>
    <phoneticPr fontId="4"/>
  </si>
  <si>
    <t>Ａ重油  （57.1円）×数量設定申込書の数量（　　　　　㍑）×1/2＝　　　　　　</t>
    <phoneticPr fontId="4"/>
  </si>
  <si>
    <t>灯　油  （60.5円）×数量設定申込書の数量（　　　　　㍑）×1/2＝　　　　　　</t>
    <phoneticPr fontId="4"/>
  </si>
  <si>
    <t>ＬＰガス（16.0円）×数量設定申込書の数量（　　　　　㎏）×1/2＝　　　　　　</t>
    <phoneticPr fontId="4"/>
  </si>
  <si>
    <t>ＬＮＧ  （8.60円）×数量設定申込書の数量（　　　　　㎥）×1/2＝　　　　　　</t>
    <phoneticPr fontId="4"/>
  </si>
  <si>
    <t>ＬＰガス（32.1円）×数量設定申込書の数量（　　　　　㎏）×1/2＝　　　　　　</t>
    <phoneticPr fontId="4"/>
  </si>
  <si>
    <t>ＬＮＧ  （17.1円）×数量設定申込書の数量（　　　　　㎥）×1/2＝　　　　　　</t>
    <phoneticPr fontId="4"/>
  </si>
  <si>
    <t>ＬＰガス（53.5円）×数量設定申込書の数量（　　　　　㎏）×1/2＝　　　　　　</t>
    <phoneticPr fontId="4"/>
  </si>
  <si>
    <t>ＬＮＧ  （28.5円）×数量設定申込書の数量（　　　　　㎥）×1/2＝　　　　　　</t>
    <phoneticPr fontId="4"/>
  </si>
  <si>
    <t>ＬＰガス（74.8円）×数量設定申込書の数量（　　　　　㎏）×1/2＝　　　　　　</t>
    <phoneticPr fontId="4"/>
  </si>
  <si>
    <t>ＬＮＧ  （39.9円）×数量設定申込書の数量（　　　　　㎥）×1/2＝　　　　　　</t>
    <phoneticPr fontId="4"/>
  </si>
  <si>
    <t>㍑）×1/2＝</t>
  </si>
  <si>
    <t>Ａ重油  （12.2円）×数量設定申込書の数量（　　　　　　　　　　　</t>
    <phoneticPr fontId="4"/>
  </si>
  <si>
    <t>㍑）×1/2＝</t>
    <phoneticPr fontId="4"/>
  </si>
  <si>
    <t>kg）×1/2＝</t>
    <phoneticPr fontId="4"/>
  </si>
  <si>
    <t>㎥）×1/2＝</t>
    <phoneticPr fontId="4"/>
  </si>
  <si>
    <t>計算用
（通常は非表示）</t>
    <phoneticPr fontId="4"/>
  </si>
  <si>
    <t>青森県農業再生協議会会長　殿</t>
    <rPh sb="0" eb="3">
      <t>アオモリケン</t>
    </rPh>
    <rPh sb="3" eb="5">
      <t>ノウギョウ</t>
    </rPh>
    <rPh sb="5" eb="7">
      <t>サイセイ</t>
    </rPh>
    <rPh sb="7" eb="10">
      <t>キョウギカイ</t>
    </rPh>
    <rPh sb="10" eb="12">
      <t>カイチョウ</t>
    </rPh>
    <rPh sb="13" eb="14">
      <t>ドノ</t>
    </rPh>
    <phoneticPr fontId="15"/>
  </si>
  <si>
    <t>燃料価格の115％相当までの高騰に備え積み立て</t>
    <rPh sb="2" eb="4">
      <t>カカク</t>
    </rPh>
    <rPh sb="9" eb="11">
      <t>ソウトウ</t>
    </rPh>
    <rPh sb="14" eb="16">
      <t>コウトウ</t>
    </rPh>
    <rPh sb="17" eb="18">
      <t>ソナ</t>
    </rPh>
    <rPh sb="19" eb="20">
      <t>ツ</t>
    </rPh>
    <rPh sb="21" eb="22">
      <t>タ</t>
    </rPh>
    <phoneticPr fontId="15"/>
  </si>
  <si>
    <t>燃料価格の130％相当までの高騰に備え積み立て</t>
    <rPh sb="2" eb="4">
      <t>カカク</t>
    </rPh>
    <rPh sb="9" eb="11">
      <t>ソウトウ</t>
    </rPh>
    <rPh sb="14" eb="16">
      <t>コウトウ</t>
    </rPh>
    <rPh sb="17" eb="18">
      <t>ソナ</t>
    </rPh>
    <rPh sb="19" eb="20">
      <t>ツ</t>
    </rPh>
    <rPh sb="21" eb="22">
      <t>タ</t>
    </rPh>
    <phoneticPr fontId="15"/>
  </si>
  <si>
    <t>燃料価格の150％相当までの高騰に備え積み立て</t>
    <rPh sb="2" eb="4">
      <t>カカク</t>
    </rPh>
    <rPh sb="9" eb="11">
      <t>ソウトウ</t>
    </rPh>
    <rPh sb="14" eb="16">
      <t>コウトウ</t>
    </rPh>
    <rPh sb="17" eb="18">
      <t>ソナ</t>
    </rPh>
    <rPh sb="19" eb="20">
      <t>ツ</t>
    </rPh>
    <rPh sb="21" eb="22">
      <t>タ</t>
    </rPh>
    <phoneticPr fontId="15"/>
  </si>
  <si>
    <t>燃料価格の170％相当までの高騰に備え積み立て</t>
    <rPh sb="2" eb="4">
      <t>カカク</t>
    </rPh>
    <rPh sb="9" eb="11">
      <t>ソウトウ</t>
    </rPh>
    <rPh sb="14" eb="16">
      <t>コウトウ</t>
    </rPh>
    <rPh sb="17" eb="18">
      <t>ソナ</t>
    </rPh>
    <rPh sb="19" eb="20">
      <t>ツ</t>
    </rPh>
    <rPh sb="21" eb="22">
      <t>タ</t>
    </rPh>
    <phoneticPr fontId="15"/>
  </si>
  <si>
    <t>60.5円/ﾘｯﾄﾙ</t>
    <rPh sb="4" eb="5">
      <t>エン</t>
    </rPh>
    <phoneticPr fontId="15"/>
  </si>
  <si>
    <t>57.1円/ﾘｯﾄﾙ</t>
    <rPh sb="4" eb="5">
      <t>エン</t>
    </rPh>
    <phoneticPr fontId="15"/>
  </si>
  <si>
    <t>40.8円/ﾘｯﾄﾙ</t>
    <rPh sb="4" eb="5">
      <t>エン</t>
    </rPh>
    <phoneticPr fontId="15"/>
  </si>
  <si>
    <t>43.2円/ﾘｯﾄﾙ</t>
    <rPh sb="4" eb="5">
      <t>エン</t>
    </rPh>
    <phoneticPr fontId="15"/>
  </si>
  <si>
    <t>24.5円/ﾘｯﾄﾙ</t>
    <rPh sb="4" eb="5">
      <t>エン</t>
    </rPh>
    <phoneticPr fontId="15"/>
  </si>
  <si>
    <t>25.9円/ﾘｯﾄﾙ</t>
    <rPh sb="4" eb="5">
      <t>エン</t>
    </rPh>
    <phoneticPr fontId="15"/>
  </si>
  <si>
    <t>13.0円/ﾘｯﾄﾙ</t>
    <rPh sb="4" eb="5">
      <t>エン</t>
    </rPh>
    <phoneticPr fontId="15"/>
  </si>
  <si>
    <t>12.2円/ﾘｯﾄﾙ</t>
    <rPh sb="4" eb="5">
      <t>エン</t>
    </rPh>
    <phoneticPr fontId="15"/>
  </si>
  <si>
    <t>Ａ重油
(12.2円/㍑)</t>
    <phoneticPr fontId="4"/>
  </si>
  <si>
    <t>灯油
(13.0円/㍑)</t>
    <phoneticPr fontId="4"/>
  </si>
  <si>
    <t>ＬＰガス
(16.0円/kg)</t>
    <phoneticPr fontId="4"/>
  </si>
  <si>
    <t>LNG
(8.60円/㎥)</t>
    <phoneticPr fontId="4"/>
  </si>
  <si>
    <t>Ａ重油
(24.5円/㍑)</t>
    <phoneticPr fontId="4"/>
  </si>
  <si>
    <t>灯油
(25.9円/㍑)</t>
    <phoneticPr fontId="4"/>
  </si>
  <si>
    <t>ＬＰガス
(32.1円/kg)</t>
    <phoneticPr fontId="4"/>
  </si>
  <si>
    <t>LNG
(17.1円/㎥)</t>
    <phoneticPr fontId="4"/>
  </si>
  <si>
    <t>Ａ重油
(40.8円/㍑)</t>
    <phoneticPr fontId="4"/>
  </si>
  <si>
    <t>灯油
(43.2円/㍑)</t>
    <phoneticPr fontId="4"/>
  </si>
  <si>
    <t>ＬＰガス
(53.5円/kg)</t>
    <phoneticPr fontId="4"/>
  </si>
  <si>
    <t>LNG
(28.5円/㎥)</t>
    <phoneticPr fontId="4"/>
  </si>
  <si>
    <t>Ａ重油
(57.1円/㍑)</t>
    <phoneticPr fontId="4"/>
  </si>
  <si>
    <t>灯油
(60.5円/㍑)</t>
    <phoneticPr fontId="4"/>
  </si>
  <si>
    <t>ＬＰガス
(74.8円/kg)</t>
    <phoneticPr fontId="4"/>
  </si>
  <si>
    <t>LNG
(39.9円/㎥)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</si>
</sst>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0&quot;円/㍑)&quot;"/>
    <numFmt numFmtId="177" formatCode="0_);[Red]\(0\)"/>
    <numFmt numFmtId="178" formatCode="[DBNum3]#,##0"/>
    <numFmt numFmtId="179" formatCode="#,##0.0&quot;円/ﾘｯﾄﾙ&quot;"/>
    <numFmt numFmtId="180" formatCode="[DBNum3]#,##0&quot;Ｌ&quot;"/>
    <numFmt numFmtId="181" formatCode="#,##0.00&quot;円/ﾘｯﾄﾙ&quot;"/>
    <numFmt numFmtId="182" formatCode="[DBNum3][$-411]ggge&quot;年&quot;m&quot;月&quot;d&quot;日　&quot;"/>
    <numFmt numFmtId="183" formatCode="&quot;(&quot;0.00&quot;円/㍑)&quot;"/>
    <numFmt numFmtId="184" formatCode="_-[$¥-411]* #,##0.00_-;\-[$¥-411]* #,##0.00_-;_-[$¥-411]* &quot;-&quot;??_-;_-@_-"/>
  </numFmts>
  <fonts count="23" x14ac:knownFonts="1">
    <font>
      <sz val="11"/>
      <color theme="1"/>
      <name val="ＭＳ Ｐゴシック"/>
      <family val="2"/>
      <charset val="128"/>
    </font>
    <font>
      <b/>
      <sz val="13"/>
      <color theme="3"/>
      <name val="ＭＳ Ｐゴシック"/>
      <family val="2"/>
      <charset val="128"/>
    </font>
    <font>
      <sz val="11"/>
      <color theme="1"/>
      <name val="ＭＳ Ｐゴシック"/>
      <family val="2"/>
      <charset val="128"/>
      <scheme val="minor"/>
    </font>
    <font>
      <sz val="11"/>
      <color theme="1"/>
      <name val="ＭＳ Ｐゴシック"/>
      <family val="3"/>
      <charset val="128"/>
    </font>
    <font>
      <sz val="6"/>
      <name val="ＭＳ Ｐゴシック"/>
      <family val="2"/>
      <charset val="128"/>
    </font>
    <font>
      <sz val="6"/>
      <name val="ＭＳ Ｐゴシック"/>
      <family val="3"/>
      <charset val="128"/>
    </font>
    <font>
      <sz val="6"/>
      <name val="Meiryo UI"/>
      <family val="2"/>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1"/>
      <color theme="1"/>
      <name val="ＭＳ 明朝"/>
      <family val="1"/>
      <charset val="128"/>
    </font>
    <font>
      <sz val="12"/>
      <color theme="1"/>
      <name val="ＭＳ 明朝"/>
      <family val="1"/>
      <charset val="128"/>
    </font>
    <font>
      <sz val="11"/>
      <color theme="1"/>
      <name val="ＭＳ Ｐゴシック"/>
      <family val="2"/>
      <charset val="128"/>
    </font>
    <font>
      <sz val="12"/>
      <name val="Century"/>
      <family val="1"/>
    </font>
    <font>
      <sz val="12"/>
      <name val="ＭＳ 明朝"/>
      <family val="1"/>
      <charset val="128"/>
    </font>
    <font>
      <sz val="6"/>
      <name val="ＭＳ Ｐゴシック"/>
      <family val="3"/>
      <charset val="128"/>
      <scheme val="minor"/>
    </font>
    <font>
      <sz val="12"/>
      <name val="Wingdings"/>
      <charset val="2"/>
    </font>
    <font>
      <sz val="10.5"/>
      <name val="ＭＳ 明朝"/>
      <family val="1"/>
      <charset val="128"/>
    </font>
    <font>
      <sz val="11"/>
      <name val="ＭＳ 明朝"/>
      <family val="1"/>
      <charset val="128"/>
    </font>
    <font>
      <sz val="12"/>
      <name val="Wingdings"/>
      <family val="1"/>
      <charset val="2"/>
    </font>
    <font>
      <sz val="12"/>
      <name val="Calibri"/>
      <family val="1"/>
    </font>
    <font>
      <sz val="12"/>
      <name val="ＭＳ 明朝"/>
      <family val="1"/>
      <charset val="2"/>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thin">
        <color indexed="64"/>
      </top>
      <bottom style="dotted">
        <color rgb="FF000000"/>
      </bottom>
      <diagonal/>
    </border>
    <border>
      <left/>
      <right style="thin">
        <color indexed="64"/>
      </right>
      <top style="dotted">
        <color indexed="64"/>
      </top>
      <bottom style="dotted">
        <color indexed="64"/>
      </bottom>
      <diagonal/>
    </border>
  </borders>
  <cellStyleXfs count="7">
    <xf numFmtId="0" fontId="0" fillId="0" borderId="0">
      <alignment vertical="center"/>
    </xf>
    <xf numFmtId="0" fontId="2" fillId="0" borderId="0">
      <alignment vertical="center"/>
    </xf>
    <xf numFmtId="0" fontId="7"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38" fontId="12" fillId="0" borderId="0" applyFont="0" applyFill="0" applyBorder="0" applyAlignment="0" applyProtection="0">
      <alignment vertical="center"/>
    </xf>
  </cellStyleXfs>
  <cellXfs count="183">
    <xf numFmtId="0" fontId="0" fillId="0" borderId="0" xfId="0">
      <alignment vertical="center"/>
    </xf>
    <xf numFmtId="0" fontId="3" fillId="0" borderId="0" xfId="1" applyFont="1">
      <alignment vertical="center"/>
    </xf>
    <xf numFmtId="0" fontId="3" fillId="0" borderId="0" xfId="1" applyFont="1" applyAlignment="1">
      <alignment horizontal="left" vertical="center"/>
    </xf>
    <xf numFmtId="0" fontId="3" fillId="0" borderId="0" xfId="1" applyFont="1" applyAlignment="1">
      <alignment horizontal="left" vertical="center" shrinkToFit="1"/>
    </xf>
    <xf numFmtId="0" fontId="3" fillId="0" borderId="0" xfId="1" applyFont="1" applyAlignment="1">
      <alignment horizontal="center" vertical="center"/>
    </xf>
    <xf numFmtId="0" fontId="10" fillId="0" borderId="0" xfId="1" applyFont="1">
      <alignment vertical="center"/>
    </xf>
    <xf numFmtId="0" fontId="10" fillId="0" borderId="0" xfId="1" applyFont="1" applyAlignment="1">
      <alignment horizontal="left" vertical="center"/>
    </xf>
    <xf numFmtId="0" fontId="10" fillId="0" borderId="0" xfId="1" applyFont="1" applyAlignment="1">
      <alignment horizontal="left" vertical="center" shrinkToFit="1"/>
    </xf>
    <xf numFmtId="0" fontId="10" fillId="0" borderId="0" xfId="1" applyFont="1" applyAlignment="1">
      <alignment horizontal="center" vertical="center"/>
    </xf>
    <xf numFmtId="0" fontId="10" fillId="0" borderId="0" xfId="0" applyFont="1">
      <alignment vertical="center"/>
    </xf>
    <xf numFmtId="0" fontId="11" fillId="0" borderId="0" xfId="1" applyFont="1" applyAlignment="1">
      <alignment horizontal="centerContinuous" vertical="center"/>
    </xf>
    <xf numFmtId="0" fontId="11" fillId="0" borderId="0" xfId="1" applyFont="1" applyAlignment="1">
      <alignment horizontal="centerContinuous" vertical="center" shrinkToFit="1"/>
    </xf>
    <xf numFmtId="0" fontId="11" fillId="0" borderId="0" xfId="0" applyFont="1">
      <alignment vertical="center"/>
    </xf>
    <xf numFmtId="0" fontId="11" fillId="0" borderId="0" xfId="1" applyFont="1" applyAlignment="1">
      <alignment horizontal="left" vertical="center"/>
    </xf>
    <xf numFmtId="0" fontId="11" fillId="0" borderId="0" xfId="1" applyFont="1">
      <alignment vertical="center"/>
    </xf>
    <xf numFmtId="0" fontId="11" fillId="0" borderId="0" xfId="1" applyFont="1" applyAlignment="1">
      <alignment horizontal="left" vertical="center" shrinkToFit="1"/>
    </xf>
    <xf numFmtId="0" fontId="11" fillId="0" borderId="0" xfId="1" applyFont="1" applyAlignment="1">
      <alignment horizontal="center" vertical="center"/>
    </xf>
    <xf numFmtId="38" fontId="0" fillId="0" borderId="0" xfId="6" applyFont="1">
      <alignment vertical="center"/>
    </xf>
    <xf numFmtId="0" fontId="9" fillId="0" borderId="0" xfId="4"/>
    <xf numFmtId="177" fontId="9" fillId="0" borderId="0" xfId="4" applyNumberFormat="1" applyAlignment="1">
      <alignment horizontal="center"/>
    </xf>
    <xf numFmtId="178" fontId="9" fillId="0" borderId="0" xfId="4" applyNumberFormat="1" applyAlignment="1">
      <alignment horizontal="center"/>
    </xf>
    <xf numFmtId="0" fontId="13" fillId="0" borderId="0" xfId="4" applyFont="1" applyAlignment="1">
      <alignment horizontal="right" vertical="center" wrapText="1"/>
    </xf>
    <xf numFmtId="0" fontId="14" fillId="0" borderId="0" xfId="4" applyFont="1" applyAlignment="1">
      <alignment horizontal="center" vertical="center" wrapText="1"/>
    </xf>
    <xf numFmtId="0" fontId="14" fillId="0" borderId="0" xfId="4" applyFont="1" applyAlignment="1">
      <alignment horizontal="justify" vertical="center"/>
    </xf>
    <xf numFmtId="178" fontId="14" fillId="0" borderId="0" xfId="4" applyNumberFormat="1" applyFont="1" applyAlignment="1">
      <alignment horizontal="right" vertical="center"/>
    </xf>
    <xf numFmtId="0" fontId="16" fillId="0" borderId="0" xfId="4" applyFont="1" applyAlignment="1">
      <alignment horizontal="justify" vertical="center"/>
    </xf>
    <xf numFmtId="0" fontId="17" fillId="0" borderId="0" xfId="4" applyFont="1" applyAlignment="1">
      <alignment horizontal="justify" vertical="center"/>
    </xf>
    <xf numFmtId="179" fontId="18" fillId="0" borderId="0" xfId="4" applyNumberFormat="1" applyFont="1" applyAlignment="1">
      <alignment horizontal="justify" vertical="top"/>
    </xf>
    <xf numFmtId="179" fontId="18" fillId="0" borderId="0" xfId="4" applyNumberFormat="1" applyFont="1" applyAlignment="1">
      <alignment horizontal="justify" vertical="top" wrapText="1"/>
    </xf>
    <xf numFmtId="179" fontId="17" fillId="0" borderId="0" xfId="4" applyNumberFormat="1" applyFont="1" applyAlignment="1">
      <alignment horizontal="justify" vertical="center"/>
    </xf>
    <xf numFmtId="180" fontId="11" fillId="0" borderId="14" xfId="4" applyNumberFormat="1" applyFont="1" applyBorder="1" applyAlignment="1">
      <alignment horizontal="right" vertical="center" wrapText="1"/>
    </xf>
    <xf numFmtId="179" fontId="11" fillId="0" borderId="0" xfId="4" applyNumberFormat="1" applyFont="1" applyAlignment="1">
      <alignment horizontal="center" vertical="center" wrapText="1"/>
    </xf>
    <xf numFmtId="0" fontId="11" fillId="0" borderId="0" xfId="4" applyFont="1" applyAlignment="1">
      <alignment horizontal="center" vertical="center" wrapText="1"/>
    </xf>
    <xf numFmtId="0" fontId="14" fillId="0" borderId="0" xfId="4" applyFont="1" applyAlignment="1">
      <alignment vertical="center"/>
    </xf>
    <xf numFmtId="0" fontId="14" fillId="0" borderId="0" xfId="4" applyFont="1" applyAlignment="1">
      <alignment horizontal="center" vertical="center"/>
    </xf>
    <xf numFmtId="0" fontId="14" fillId="0" borderId="0" xfId="4" applyFont="1" applyAlignment="1">
      <alignment horizontal="center" vertical="center"/>
    </xf>
    <xf numFmtId="0" fontId="9" fillId="0" borderId="0" xfId="4" applyAlignment="1">
      <alignment vertical="top"/>
    </xf>
    <xf numFmtId="0" fontId="14" fillId="0" borderId="0" xfId="4" applyFont="1" applyAlignment="1">
      <alignment horizontal="justify" vertical="top"/>
    </xf>
    <xf numFmtId="0" fontId="14" fillId="0" borderId="0" xfId="4" applyFont="1" applyAlignment="1">
      <alignment horizontal="right" vertical="center"/>
    </xf>
    <xf numFmtId="0" fontId="11" fillId="0" borderId="0" xfId="4" applyFont="1"/>
    <xf numFmtId="0" fontId="10" fillId="0" borderId="0" xfId="4" applyFont="1"/>
    <xf numFmtId="177" fontId="9" fillId="0" borderId="0" xfId="4" applyNumberFormat="1" applyAlignment="1">
      <alignment horizontal="center" vertical="top"/>
    </xf>
    <xf numFmtId="178" fontId="9" fillId="0" borderId="0" xfId="4" applyNumberFormat="1" applyAlignment="1">
      <alignment horizontal="center" vertical="top"/>
    </xf>
    <xf numFmtId="0" fontId="14" fillId="0" borderId="0" xfId="4" applyFont="1" applyAlignment="1">
      <alignment horizontal="left" vertical="center"/>
    </xf>
    <xf numFmtId="0" fontId="17" fillId="0" borderId="0" xfId="4" applyFont="1" applyAlignment="1">
      <alignment horizontal="right" vertical="center"/>
    </xf>
    <xf numFmtId="0" fontId="11" fillId="0" borderId="0" xfId="1" applyFont="1" applyAlignment="1">
      <alignment horizontal="right" vertical="center" shrinkToFit="1"/>
    </xf>
    <xf numFmtId="0" fontId="10" fillId="0" borderId="1" xfId="1" applyFont="1" applyBorder="1" applyAlignment="1">
      <alignment horizontal="center" vertical="center" wrapText="1"/>
    </xf>
    <xf numFmtId="176" fontId="10" fillId="0" borderId="10" xfId="1" applyNumberFormat="1" applyFont="1" applyBorder="1" applyAlignment="1">
      <alignment horizontal="center" vertical="center" shrinkToFit="1"/>
    </xf>
    <xf numFmtId="183" fontId="10" fillId="0" borderId="10" xfId="1" applyNumberFormat="1" applyFont="1" applyBorder="1" applyAlignment="1">
      <alignment horizontal="center" vertical="center" shrinkToFit="1"/>
    </xf>
    <xf numFmtId="9" fontId="10" fillId="0" borderId="3" xfId="1" applyNumberFormat="1" applyFont="1" applyBorder="1" applyAlignment="1">
      <alignment horizontal="center" vertical="center" wrapText="1"/>
    </xf>
    <xf numFmtId="0" fontId="10" fillId="0" borderId="4" xfId="1" applyFont="1" applyBorder="1" applyAlignment="1">
      <alignment horizontal="center" vertical="center"/>
    </xf>
    <xf numFmtId="0" fontId="10" fillId="0" borderId="4" xfId="1" applyFont="1" applyBorder="1" applyAlignment="1">
      <alignment horizontal="left" vertical="center" wrapText="1"/>
    </xf>
    <xf numFmtId="0" fontId="10" fillId="0" borderId="4" xfId="1" applyFont="1" applyBorder="1" applyAlignment="1">
      <alignment horizontal="left" vertical="center" shrinkToFit="1"/>
    </xf>
    <xf numFmtId="38" fontId="10" fillId="0" borderId="4" xfId="3" applyFont="1" applyFill="1" applyBorder="1" applyAlignment="1">
      <alignment horizontal="right" vertical="center" wrapText="1"/>
    </xf>
    <xf numFmtId="38" fontId="10" fillId="0" borderId="4" xfId="3" applyFont="1" applyFill="1" applyBorder="1" applyAlignment="1">
      <alignment horizontal="center" vertical="center" wrapText="1"/>
    </xf>
    <xf numFmtId="0" fontId="10" fillId="0" borderId="4" xfId="1" applyFont="1" applyBorder="1" applyAlignment="1">
      <alignment horizontal="center" vertical="center" shrinkToFit="1"/>
    </xf>
    <xf numFmtId="0" fontId="10" fillId="0" borderId="17" xfId="1" applyFont="1" applyBorder="1" applyAlignment="1">
      <alignment horizontal="center" vertical="center"/>
    </xf>
    <xf numFmtId="0" fontId="10" fillId="0" borderId="17" xfId="1" applyFont="1" applyBorder="1" applyAlignment="1">
      <alignment horizontal="left" vertical="center" wrapText="1"/>
    </xf>
    <xf numFmtId="0" fontId="10" fillId="0" borderId="17" xfId="1" applyFont="1" applyBorder="1" applyAlignment="1">
      <alignment horizontal="left" vertical="center" shrinkToFit="1"/>
    </xf>
    <xf numFmtId="9" fontId="10" fillId="0" borderId="17" xfId="1" applyNumberFormat="1" applyFont="1" applyBorder="1" applyAlignment="1">
      <alignment horizontal="center" vertical="center" wrapText="1"/>
    </xf>
    <xf numFmtId="0" fontId="10" fillId="0" borderId="17" xfId="1" applyFont="1" applyBorder="1" applyAlignment="1">
      <alignment horizontal="center" vertical="center" wrapText="1"/>
    </xf>
    <xf numFmtId="38" fontId="10" fillId="0" borderId="17" xfId="3" applyFont="1" applyFill="1" applyBorder="1" applyAlignment="1">
      <alignment horizontal="right" vertical="center" wrapText="1"/>
    </xf>
    <xf numFmtId="38" fontId="10" fillId="0" borderId="17" xfId="3" applyFont="1" applyFill="1" applyBorder="1" applyAlignment="1">
      <alignment horizontal="center" vertical="center" wrapText="1"/>
    </xf>
    <xf numFmtId="0" fontId="10" fillId="0" borderId="17" xfId="1" applyFont="1" applyBorder="1" applyAlignment="1">
      <alignment horizontal="center" vertical="center" shrinkToFit="1"/>
    </xf>
    <xf numFmtId="0" fontId="10" fillId="0" borderId="3" xfId="1" applyFont="1" applyBorder="1" applyAlignment="1">
      <alignment horizontal="center" vertical="center"/>
    </xf>
    <xf numFmtId="0" fontId="10" fillId="0" borderId="3" xfId="1" applyFont="1" applyBorder="1" applyAlignment="1">
      <alignment horizontal="left" vertical="center" wrapText="1"/>
    </xf>
    <xf numFmtId="0" fontId="10" fillId="0" borderId="3" xfId="1" applyFont="1" applyBorder="1" applyAlignment="1">
      <alignment horizontal="left" vertical="center" shrinkToFit="1"/>
    </xf>
    <xf numFmtId="0" fontId="10" fillId="0" borderId="3" xfId="1" applyFont="1" applyBorder="1" applyAlignment="1">
      <alignment horizontal="center" vertical="center" wrapText="1"/>
    </xf>
    <xf numFmtId="38" fontId="10" fillId="0" borderId="3" xfId="3" applyFont="1" applyFill="1" applyBorder="1" applyAlignment="1">
      <alignment horizontal="right" vertical="center" wrapText="1"/>
    </xf>
    <xf numFmtId="38" fontId="10" fillId="0" borderId="3" xfId="3" applyFont="1" applyFill="1" applyBorder="1" applyAlignment="1">
      <alignment horizontal="center" vertical="center" wrapText="1"/>
    </xf>
    <xf numFmtId="0" fontId="10" fillId="0" borderId="3" xfId="1" applyFont="1" applyBorder="1" applyAlignment="1">
      <alignment horizontal="center" vertical="center" shrinkToFit="1"/>
    </xf>
    <xf numFmtId="9" fontId="10" fillId="0" borderId="0" xfId="0" applyNumberFormat="1" applyFont="1">
      <alignment vertical="center"/>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1" fillId="0" borderId="0" xfId="1" applyFont="1" applyAlignment="1">
      <alignment horizontal="left" vertical="top"/>
    </xf>
    <xf numFmtId="0" fontId="11" fillId="0" borderId="0" xfId="1" applyFont="1" applyAlignment="1">
      <alignment vertical="center"/>
    </xf>
    <xf numFmtId="0" fontId="10" fillId="0" borderId="0" xfId="4" applyFont="1" applyAlignment="1">
      <alignment vertical="center"/>
    </xf>
    <xf numFmtId="9" fontId="14" fillId="0" borderId="0" xfId="4" applyNumberFormat="1" applyFont="1" applyAlignment="1">
      <alignment vertical="top" wrapText="1"/>
    </xf>
    <xf numFmtId="178" fontId="14" fillId="0" borderId="0" xfId="4" applyNumberFormat="1" applyFont="1" applyAlignment="1">
      <alignment vertical="center"/>
    </xf>
    <xf numFmtId="0" fontId="14" fillId="0" borderId="0" xfId="4" applyFont="1" applyAlignment="1">
      <alignment vertical="center" wrapText="1"/>
    </xf>
    <xf numFmtId="0" fontId="14" fillId="0" borderId="0" xfId="0" applyFont="1">
      <alignment vertical="center"/>
    </xf>
    <xf numFmtId="0" fontId="14" fillId="0" borderId="0" xfId="0" applyFont="1" applyAlignment="1">
      <alignment horizontal="left" vertical="center" indent="1"/>
    </xf>
    <xf numFmtId="0" fontId="17" fillId="0" borderId="0" xfId="0" applyFont="1">
      <alignment vertical="center"/>
    </xf>
    <xf numFmtId="0" fontId="9" fillId="0" borderId="0" xfId="4" applyAlignment="1">
      <alignment horizontal="center"/>
    </xf>
    <xf numFmtId="38" fontId="10" fillId="0" borderId="2" xfId="3" applyFont="1" applyFill="1" applyBorder="1" applyAlignment="1">
      <alignment horizontal="center" vertical="center" wrapText="1"/>
    </xf>
    <xf numFmtId="0" fontId="18" fillId="0" borderId="0" xfId="0" applyFont="1">
      <alignment vertical="center"/>
    </xf>
    <xf numFmtId="0" fontId="0" fillId="0" borderId="0" xfId="0" applyFont="1">
      <alignment vertical="center"/>
    </xf>
    <xf numFmtId="0" fontId="9" fillId="0" borderId="0" xfId="4" applyFont="1"/>
    <xf numFmtId="0" fontId="10" fillId="0" borderId="0" xfId="4" applyFont="1" applyAlignment="1">
      <alignment horizontal="left" vertical="center"/>
    </xf>
    <xf numFmtId="9" fontId="14" fillId="0" borderId="0" xfId="4" applyNumberFormat="1" applyFont="1" applyAlignment="1">
      <alignment vertical="center" wrapText="1"/>
    </xf>
    <xf numFmtId="184" fontId="14" fillId="0" borderId="0" xfId="4" applyNumberFormat="1" applyFont="1" applyAlignment="1">
      <alignment horizontal="left" vertical="center"/>
    </xf>
    <xf numFmtId="184" fontId="10" fillId="0" borderId="0" xfId="4" applyNumberFormat="1"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9" xfId="0" applyFont="1" applyBorder="1" applyAlignment="1">
      <alignment horizontal="center" vertical="center" wrapText="1"/>
    </xf>
    <xf numFmtId="38" fontId="14" fillId="0" borderId="0" xfId="4" applyNumberFormat="1" applyFont="1" applyAlignment="1">
      <alignment horizontal="right" vertical="center"/>
    </xf>
    <xf numFmtId="38" fontId="14" fillId="0" borderId="0" xfId="4" applyNumberFormat="1" applyFont="1" applyAlignment="1">
      <alignment horizontal="right" vertical="center" wrapText="1"/>
    </xf>
    <xf numFmtId="38" fontId="11" fillId="0" borderId="0" xfId="4" applyNumberFormat="1" applyFont="1" applyAlignment="1">
      <alignment horizontal="right" vertical="center"/>
    </xf>
    <xf numFmtId="0" fontId="14" fillId="0" borderId="14" xfId="0" applyFont="1" applyBorder="1" applyAlignment="1">
      <alignment horizontal="center" vertical="center" wrapText="1"/>
    </xf>
    <xf numFmtId="0" fontId="14" fillId="0" borderId="0" xfId="4" applyFont="1" applyAlignment="1">
      <alignment horizontal="justify" vertical="center"/>
    </xf>
    <xf numFmtId="0" fontId="14" fillId="0" borderId="0" xfId="4" applyFont="1" applyAlignment="1">
      <alignment horizontal="center" vertical="center"/>
    </xf>
    <xf numFmtId="182" fontId="14" fillId="0" borderId="0" xfId="4" applyNumberFormat="1" applyFont="1" applyAlignment="1">
      <alignment horizontal="right" vertical="center"/>
    </xf>
    <xf numFmtId="0" fontId="14" fillId="0" borderId="0" xfId="4" applyFont="1" applyAlignment="1">
      <alignment horizontal="left" vertical="center"/>
    </xf>
    <xf numFmtId="0" fontId="14" fillId="0" borderId="0" xfId="4" applyFont="1" applyAlignment="1">
      <alignment horizontal="left" vertical="center" wrapText="1"/>
    </xf>
    <xf numFmtId="0" fontId="10" fillId="0" borderId="0" xfId="4" applyFont="1" applyAlignment="1">
      <alignment horizontal="left" vertical="center"/>
    </xf>
    <xf numFmtId="0" fontId="21" fillId="0" borderId="0" xfId="4" applyFont="1" applyAlignment="1">
      <alignment horizontal="justify" vertical="top" wrapText="1"/>
    </xf>
    <xf numFmtId="0" fontId="14" fillId="0" borderId="0" xfId="4" applyFont="1" applyAlignment="1">
      <alignment horizontal="justify" vertical="top"/>
    </xf>
    <xf numFmtId="0" fontId="14" fillId="0" borderId="0" xfId="4" applyFont="1" applyAlignment="1">
      <alignment horizontal="justify" vertical="top" wrapText="1"/>
    </xf>
    <xf numFmtId="0" fontId="11" fillId="0" borderId="15" xfId="4" applyFont="1" applyBorder="1" applyAlignment="1">
      <alignment horizontal="center" vertical="center" shrinkToFit="1"/>
    </xf>
    <xf numFmtId="0" fontId="11" fillId="0" borderId="16" xfId="4" applyFont="1" applyBorder="1" applyAlignment="1">
      <alignment horizontal="center" vertical="center" shrinkToFit="1"/>
    </xf>
    <xf numFmtId="0" fontId="11" fillId="0" borderId="14" xfId="4" applyFont="1" applyBorder="1" applyAlignment="1">
      <alignment horizontal="center" vertical="center" shrinkToFit="1"/>
    </xf>
    <xf numFmtId="179" fontId="11" fillId="0" borderId="5" xfId="4" applyNumberFormat="1" applyFont="1" applyBorder="1" applyAlignment="1">
      <alignment horizontal="left" vertical="center" wrapText="1"/>
    </xf>
    <xf numFmtId="179" fontId="11" fillId="0" borderId="6" xfId="4" applyNumberFormat="1" applyFont="1" applyBorder="1" applyAlignment="1">
      <alignment horizontal="left" vertical="center" wrapText="1"/>
    </xf>
    <xf numFmtId="179" fontId="11" fillId="0" borderId="7" xfId="4" applyNumberFormat="1" applyFont="1" applyBorder="1" applyAlignment="1">
      <alignment horizontal="left" vertical="center" wrapText="1"/>
    </xf>
    <xf numFmtId="179" fontId="11" fillId="0" borderId="8" xfId="4" applyNumberFormat="1" applyFont="1" applyBorder="1" applyAlignment="1">
      <alignment horizontal="left" vertical="center" wrapText="1"/>
    </xf>
    <xf numFmtId="179" fontId="11" fillId="0" borderId="0" xfId="4" applyNumberFormat="1" applyFont="1" applyBorder="1" applyAlignment="1">
      <alignment horizontal="left" vertical="center" wrapText="1"/>
    </xf>
    <xf numFmtId="179" fontId="11" fillId="0" borderId="9" xfId="4" applyNumberFormat="1" applyFont="1" applyBorder="1" applyAlignment="1">
      <alignment horizontal="left" vertical="center" wrapText="1"/>
    </xf>
    <xf numFmtId="179" fontId="11" fillId="0" borderId="11" xfId="4" applyNumberFormat="1" applyFont="1" applyBorder="1" applyAlignment="1">
      <alignment horizontal="left" vertical="center" wrapText="1"/>
    </xf>
    <xf numFmtId="179" fontId="11" fillId="0" borderId="12" xfId="4" applyNumberFormat="1" applyFont="1" applyBorder="1" applyAlignment="1">
      <alignment horizontal="left" vertical="center" wrapText="1"/>
    </xf>
    <xf numFmtId="179" fontId="11" fillId="0" borderId="13" xfId="4" applyNumberFormat="1" applyFont="1" applyBorder="1" applyAlignment="1">
      <alignment horizontal="left" vertical="center" wrapText="1"/>
    </xf>
    <xf numFmtId="179" fontId="11" fillId="0" borderId="15" xfId="4" applyNumberFormat="1" applyFont="1" applyBorder="1" applyAlignment="1">
      <alignment horizontal="center" vertical="center" wrapText="1"/>
    </xf>
    <xf numFmtId="179" fontId="11" fillId="0" borderId="14" xfId="4" applyNumberFormat="1" applyFont="1" applyBorder="1" applyAlignment="1">
      <alignment horizontal="center" vertical="center" wrapText="1"/>
    </xf>
    <xf numFmtId="179" fontId="11" fillId="0" borderId="16" xfId="4" applyNumberFormat="1" applyFont="1" applyBorder="1" applyAlignment="1">
      <alignment horizontal="center" vertical="center" wrapText="1"/>
    </xf>
    <xf numFmtId="181" fontId="11" fillId="0" borderId="15" xfId="4" applyNumberFormat="1" applyFont="1" applyBorder="1" applyAlignment="1">
      <alignment horizontal="center" vertical="center" wrapText="1"/>
    </xf>
    <xf numFmtId="181" fontId="11" fillId="0" borderId="16" xfId="4" applyNumberFormat="1" applyFont="1" applyBorder="1" applyAlignment="1">
      <alignment horizontal="center" vertical="center" wrapText="1"/>
    </xf>
    <xf numFmtId="181" fontId="11" fillId="0" borderId="14" xfId="4" applyNumberFormat="1" applyFont="1" applyBorder="1" applyAlignment="1">
      <alignment horizontal="center" vertical="center" wrapText="1"/>
    </xf>
    <xf numFmtId="0" fontId="11" fillId="0" borderId="15" xfId="4" applyFont="1" applyBorder="1" applyAlignment="1">
      <alignment horizontal="center" vertical="center" wrapText="1"/>
    </xf>
    <xf numFmtId="0" fontId="11" fillId="0" borderId="16" xfId="4" applyFont="1" applyBorder="1" applyAlignment="1">
      <alignment horizontal="center" vertical="center" wrapText="1"/>
    </xf>
    <xf numFmtId="0" fontId="11" fillId="0" borderId="14" xfId="4" applyFont="1" applyBorder="1" applyAlignment="1">
      <alignment horizontal="center" vertical="center" wrapText="1"/>
    </xf>
    <xf numFmtId="38" fontId="11" fillId="0" borderId="0" xfId="4" applyNumberFormat="1" applyFont="1" applyAlignment="1">
      <alignment horizontal="right" vertical="center"/>
    </xf>
    <xf numFmtId="0" fontId="11" fillId="0" borderId="0" xfId="4" applyNumberFormat="1" applyFont="1" applyAlignment="1">
      <alignment horizontal="right" vertical="center"/>
    </xf>
    <xf numFmtId="0" fontId="18" fillId="0" borderId="0" xfId="0" applyFont="1" applyAlignment="1">
      <alignment horizontal="left" vertical="center"/>
    </xf>
    <xf numFmtId="0" fontId="14" fillId="0" borderId="0" xfId="0" applyFont="1" applyAlignment="1">
      <alignment horizontal="center" vertical="center"/>
    </xf>
    <xf numFmtId="0" fontId="14" fillId="0" borderId="2" xfId="0" applyFont="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top" wrapText="1"/>
    </xf>
    <xf numFmtId="38" fontId="11" fillId="0" borderId="15" xfId="5" applyFont="1" applyBorder="1" applyAlignment="1">
      <alignment horizontal="right" vertical="center" wrapText="1"/>
    </xf>
    <xf numFmtId="38" fontId="11" fillId="0" borderId="16" xfId="5" applyFont="1" applyBorder="1" applyAlignment="1">
      <alignment horizontal="right" vertical="center" wrapText="1"/>
    </xf>
    <xf numFmtId="0" fontId="14" fillId="0" borderId="0" xfId="4" applyNumberFormat="1" applyFont="1" applyAlignment="1">
      <alignment horizontal="right" vertical="center"/>
    </xf>
    <xf numFmtId="0" fontId="14" fillId="0" borderId="0" xfId="4" applyNumberFormat="1" applyFont="1" applyAlignment="1">
      <alignment horizontal="right" vertical="center" wrapText="1"/>
    </xf>
    <xf numFmtId="38" fontId="14" fillId="0" borderId="15" xfId="0" applyNumberFormat="1" applyFont="1" applyBorder="1" applyAlignment="1">
      <alignment horizontal="right" vertical="center" wrapText="1"/>
    </xf>
    <xf numFmtId="0" fontId="14" fillId="0" borderId="16" xfId="0" applyFont="1" applyBorder="1" applyAlignment="1">
      <alignment horizontal="right" vertical="center" wrapText="1"/>
    </xf>
    <xf numFmtId="38" fontId="11" fillId="0" borderId="12" xfId="4" applyNumberFormat="1" applyFont="1" applyBorder="1" applyAlignment="1">
      <alignment horizontal="right" vertical="center"/>
    </xf>
    <xf numFmtId="0" fontId="11" fillId="0" borderId="12" xfId="4" applyNumberFormat="1" applyFont="1" applyBorder="1" applyAlignment="1">
      <alignment horizontal="right" vertical="center"/>
    </xf>
    <xf numFmtId="0" fontId="10" fillId="0" borderId="1" xfId="1" applyFont="1" applyBorder="1" applyAlignment="1">
      <alignment horizontal="center" vertical="center" wrapText="1"/>
    </xf>
    <xf numFmtId="0" fontId="10" fillId="0" borderId="10" xfId="1" applyFont="1" applyBorder="1" applyAlignment="1">
      <alignment horizontal="center" vertical="center" wrapText="1"/>
    </xf>
    <xf numFmtId="38" fontId="10" fillId="0" borderId="1" xfId="3" applyFont="1" applyFill="1" applyBorder="1" applyAlignment="1">
      <alignment horizontal="center" vertical="center" wrapText="1"/>
    </xf>
    <xf numFmtId="38" fontId="10" fillId="0" borderId="10" xfId="3" applyFont="1" applyFill="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9" fontId="11" fillId="0" borderId="1" xfId="1" applyNumberFormat="1" applyFont="1" applyBorder="1" applyAlignment="1">
      <alignment horizontal="center" vertical="center" wrapText="1"/>
    </xf>
    <xf numFmtId="9" fontId="11" fillId="0" borderId="3" xfId="1" applyNumberFormat="1" applyFont="1" applyBorder="1" applyAlignment="1">
      <alignment horizontal="center" vertical="center" wrapText="1"/>
    </xf>
    <xf numFmtId="9" fontId="11" fillId="0" borderId="10" xfId="1" applyNumberFormat="1" applyFont="1" applyBorder="1" applyAlignment="1">
      <alignment horizontal="center" vertical="center" wrapText="1"/>
    </xf>
    <xf numFmtId="0" fontId="10" fillId="0" borderId="1"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10" xfId="2" applyFont="1" applyBorder="1" applyAlignment="1">
      <alignment horizontal="center" vertical="center" shrinkToFit="1"/>
    </xf>
    <xf numFmtId="38" fontId="10" fillId="0" borderId="2" xfId="3" applyFont="1" applyFill="1" applyBorder="1" applyAlignment="1">
      <alignment horizontal="center" vertical="center" shrinkToFit="1"/>
    </xf>
    <xf numFmtId="38" fontId="10" fillId="0" borderId="1" xfId="3" applyFont="1" applyFill="1" applyBorder="1" applyAlignment="1">
      <alignment horizontal="center" vertical="center" shrinkToFit="1"/>
    </xf>
    <xf numFmtId="38" fontId="10" fillId="0" borderId="3" xfId="3" applyFont="1" applyFill="1" applyBorder="1" applyAlignment="1">
      <alignment horizontal="center" vertical="center" shrinkToFit="1"/>
    </xf>
    <xf numFmtId="38" fontId="10" fillId="0" borderId="10" xfId="3" applyFont="1" applyFill="1" applyBorder="1" applyAlignment="1">
      <alignment horizontal="center" vertical="center" shrinkToFit="1"/>
    </xf>
    <xf numFmtId="38" fontId="10" fillId="0" borderId="2" xfId="3" applyFont="1" applyFill="1" applyBorder="1" applyAlignment="1">
      <alignment horizontal="center" vertical="center" wrapText="1" shrinkToFi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38" fontId="10" fillId="0" borderId="2" xfId="3" applyFont="1" applyFill="1" applyBorder="1" applyAlignment="1">
      <alignment horizontal="right" vertical="center" wrapText="1"/>
    </xf>
    <xf numFmtId="38" fontId="10" fillId="0" borderId="1" xfId="3" applyFont="1" applyFill="1" applyBorder="1" applyAlignment="1">
      <alignment horizontal="right" vertical="center" wrapText="1"/>
    </xf>
    <xf numFmtId="38" fontId="10" fillId="0" borderId="10" xfId="3" applyFont="1" applyFill="1" applyBorder="1" applyAlignment="1">
      <alignment horizontal="right" vertical="center" wrapText="1"/>
    </xf>
  </cellXfs>
  <cellStyles count="7">
    <cellStyle name="桁区切り" xfId="6" builtinId="6"/>
    <cellStyle name="桁区切り 2" xfId="5" xr:uid="{00000000-0005-0000-0000-000001000000}"/>
    <cellStyle name="桁区切り 2 2" xfId="3" xr:uid="{00000000-0005-0000-0000-000002000000}"/>
    <cellStyle name="標準" xfId="0" builtinId="0"/>
    <cellStyle name="標準 2" xfId="2" xr:uid="{00000000-0005-0000-0000-000004000000}"/>
    <cellStyle name="標準 3" xfId="1" xr:uid="{00000000-0005-0000-0000-000005000000}"/>
    <cellStyle name="標準 4" xfId="4"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4243-DCCA-49DA-8C7E-7B20104F31F2}">
  <sheetPr>
    <pageSetUpPr fitToPage="1"/>
  </sheetPr>
  <dimension ref="A1:V62"/>
  <sheetViews>
    <sheetView view="pageBreakPreview" zoomScale="82" zoomScaleNormal="100" zoomScaleSheetLayoutView="82" workbookViewId="0">
      <selection activeCell="J22" sqref="J22:K22"/>
    </sheetView>
  </sheetViews>
  <sheetFormatPr defaultColWidth="9" defaultRowHeight="13.5" x14ac:dyDescent="0.15"/>
  <cols>
    <col min="1" max="1" width="4.125" style="18" customWidth="1"/>
    <col min="2" max="2" width="4" style="18" customWidth="1"/>
    <col min="3" max="3" width="10.25" style="18" customWidth="1"/>
    <col min="4" max="4" width="11.375" style="18" customWidth="1"/>
    <col min="5" max="5" width="6.375" style="18" customWidth="1"/>
    <col min="6" max="6" width="9.375" style="18" customWidth="1"/>
    <col min="7" max="7" width="2.25" style="18" customWidth="1"/>
    <col min="8" max="8" width="3.25" style="18" customWidth="1"/>
    <col min="9" max="9" width="9.25" style="18" customWidth="1"/>
    <col min="10" max="10" width="14" style="18" customWidth="1"/>
    <col min="11" max="11" width="16" style="18" customWidth="1"/>
    <col min="12" max="12" width="9.625" style="18" customWidth="1"/>
    <col min="13" max="13" width="3" style="18" customWidth="1"/>
    <col min="14" max="14" width="5.25" style="18" customWidth="1"/>
    <col min="15" max="15" width="16.375" style="18" customWidth="1"/>
    <col min="16" max="16" width="6.125" style="20" bestFit="1" customWidth="1"/>
    <col min="17" max="17" width="3.5" style="18" bestFit="1" customWidth="1"/>
    <col min="18" max="18" width="6.125" style="19" bestFit="1" customWidth="1"/>
    <col min="19" max="16384" width="9" style="18"/>
  </cols>
  <sheetData>
    <row r="1" spans="1:22" ht="14.25" x14ac:dyDescent="0.15">
      <c r="A1" s="99" t="s">
        <v>43</v>
      </c>
      <c r="B1" s="99"/>
      <c r="C1" s="99"/>
      <c r="D1" s="99"/>
      <c r="E1" s="99"/>
      <c r="F1" s="99"/>
      <c r="G1" s="99"/>
      <c r="H1" s="99"/>
      <c r="I1" s="99"/>
      <c r="J1" s="99"/>
      <c r="K1" s="99"/>
      <c r="L1" s="99"/>
      <c r="M1" s="99"/>
      <c r="P1" s="19"/>
    </row>
    <row r="2" spans="1:22" ht="14.25" x14ac:dyDescent="0.15">
      <c r="A2" s="23"/>
      <c r="B2" s="23"/>
      <c r="C2" s="40"/>
      <c r="D2" s="40"/>
      <c r="E2" s="40"/>
      <c r="F2" s="40"/>
      <c r="G2" s="40"/>
      <c r="H2" s="40"/>
      <c r="I2" s="40"/>
      <c r="J2" s="40"/>
      <c r="K2" s="40"/>
      <c r="L2" s="40"/>
      <c r="M2" s="40"/>
      <c r="P2" s="19"/>
    </row>
    <row r="3" spans="1:22" ht="14.25" x14ac:dyDescent="0.15">
      <c r="A3" s="100" t="s">
        <v>44</v>
      </c>
      <c r="B3" s="100"/>
      <c r="C3" s="100"/>
      <c r="D3" s="100"/>
      <c r="E3" s="100"/>
      <c r="F3" s="100"/>
      <c r="G3" s="100"/>
      <c r="H3" s="100"/>
      <c r="I3" s="100"/>
      <c r="J3" s="100"/>
      <c r="K3" s="100"/>
      <c r="L3" s="100"/>
      <c r="M3" s="100"/>
      <c r="P3" s="19"/>
    </row>
    <row r="4" spans="1:22" ht="7.5" customHeight="1" x14ac:dyDescent="0.15">
      <c r="A4" s="34"/>
      <c r="B4" s="34"/>
      <c r="C4" s="40"/>
      <c r="D4" s="40"/>
      <c r="E4" s="40"/>
      <c r="F4" s="40"/>
      <c r="G4" s="40"/>
      <c r="H4" s="40"/>
      <c r="I4" s="40"/>
      <c r="J4" s="40"/>
      <c r="K4" s="40"/>
      <c r="L4" s="40"/>
      <c r="M4" s="40"/>
    </row>
    <row r="5" spans="1:22" ht="14.25" x14ac:dyDescent="0.15">
      <c r="A5" s="40"/>
      <c r="B5" s="40"/>
      <c r="C5" s="40"/>
      <c r="D5" s="40"/>
      <c r="E5" s="40"/>
      <c r="F5" s="40"/>
      <c r="G5" s="40"/>
      <c r="H5" s="40"/>
      <c r="I5" s="40"/>
      <c r="J5" s="101" t="s">
        <v>24</v>
      </c>
      <c r="K5" s="101"/>
      <c r="L5" s="101"/>
      <c r="M5" s="101"/>
    </row>
    <row r="6" spans="1:22" ht="7.5" customHeight="1" x14ac:dyDescent="0.15">
      <c r="A6" s="23"/>
      <c r="B6" s="99"/>
      <c r="C6" s="99"/>
      <c r="D6" s="99"/>
      <c r="E6" s="99"/>
      <c r="F6" s="99"/>
      <c r="G6" s="23"/>
      <c r="H6" s="23"/>
      <c r="I6" s="23"/>
      <c r="J6" s="23"/>
      <c r="K6" s="23"/>
      <c r="L6" s="23"/>
      <c r="M6" s="23"/>
      <c r="N6" s="23"/>
    </row>
    <row r="7" spans="1:22" ht="18.75" customHeight="1" x14ac:dyDescent="0.15">
      <c r="A7" s="23"/>
      <c r="B7" s="99" t="s">
        <v>83</v>
      </c>
      <c r="C7" s="99"/>
      <c r="D7" s="99"/>
      <c r="E7" s="99"/>
      <c r="F7" s="23"/>
      <c r="G7" s="23"/>
      <c r="H7" s="23"/>
      <c r="I7" s="23"/>
      <c r="J7" s="23"/>
      <c r="K7" s="23"/>
      <c r="L7" s="23"/>
      <c r="M7" s="23"/>
      <c r="N7" s="23"/>
      <c r="O7" s="36"/>
      <c r="P7" s="42"/>
      <c r="Q7" s="36"/>
      <c r="R7" s="41"/>
      <c r="S7" s="36"/>
      <c r="T7" s="36"/>
      <c r="V7" s="36"/>
    </row>
    <row r="8" spans="1:22" ht="7.5" customHeight="1" x14ac:dyDescent="0.15">
      <c r="A8" s="44"/>
      <c r="B8" s="44"/>
      <c r="C8" s="40"/>
      <c r="D8" s="40"/>
      <c r="E8" s="40"/>
      <c r="F8" s="40"/>
      <c r="G8" s="40"/>
      <c r="H8" s="40"/>
      <c r="I8" s="102"/>
      <c r="J8" s="102"/>
      <c r="K8" s="43"/>
      <c r="L8" s="43"/>
      <c r="M8" s="40"/>
      <c r="O8" s="36"/>
      <c r="P8" s="42"/>
      <c r="Q8" s="36"/>
      <c r="R8" s="41"/>
      <c r="S8" s="36"/>
      <c r="T8" s="36"/>
      <c r="U8" s="36"/>
      <c r="V8" s="36"/>
    </row>
    <row r="9" spans="1:22" ht="14.25" x14ac:dyDescent="0.15">
      <c r="A9" s="40"/>
      <c r="B9" s="40"/>
      <c r="C9" s="40"/>
      <c r="D9" s="40"/>
      <c r="E9" s="40"/>
      <c r="F9" s="40"/>
      <c r="G9" s="104" t="s">
        <v>45</v>
      </c>
      <c r="H9" s="104"/>
      <c r="I9" s="104"/>
      <c r="J9" s="104"/>
      <c r="K9" s="88"/>
      <c r="L9" s="43"/>
      <c r="M9" s="38"/>
      <c r="O9" s="36"/>
      <c r="P9" s="42"/>
      <c r="Q9" s="36"/>
      <c r="R9" s="41"/>
      <c r="S9" s="36"/>
      <c r="T9" s="36"/>
      <c r="U9" s="36"/>
      <c r="V9" s="36"/>
    </row>
    <row r="10" spans="1:22" ht="14.25" x14ac:dyDescent="0.15">
      <c r="A10" s="40"/>
      <c r="B10" s="40"/>
      <c r="C10" s="40"/>
      <c r="D10" s="40"/>
      <c r="E10" s="40"/>
      <c r="F10" s="40"/>
      <c r="G10" s="104" t="s">
        <v>46</v>
      </c>
      <c r="H10" s="104"/>
      <c r="I10" s="104"/>
      <c r="J10" s="104"/>
      <c r="K10" s="88"/>
      <c r="L10" s="43"/>
      <c r="M10" s="38"/>
      <c r="O10" s="36"/>
      <c r="P10" s="42"/>
      <c r="Q10" s="36"/>
      <c r="R10" s="41"/>
      <c r="S10" s="36"/>
      <c r="T10" s="36"/>
      <c r="U10" s="36"/>
      <c r="V10" s="36"/>
    </row>
    <row r="11" spans="1:22" ht="14.25" x14ac:dyDescent="0.15">
      <c r="A11" s="40"/>
      <c r="B11" s="40"/>
      <c r="C11" s="40"/>
      <c r="D11" s="40"/>
      <c r="E11" s="40"/>
      <c r="F11" s="40"/>
      <c r="G11" s="76" t="s">
        <v>47</v>
      </c>
      <c r="H11" s="39"/>
      <c r="I11" s="33"/>
      <c r="J11" s="33"/>
      <c r="K11" s="33"/>
      <c r="L11" s="38"/>
      <c r="M11" s="38"/>
      <c r="U11" s="36"/>
    </row>
    <row r="12" spans="1:22" ht="8.25" customHeight="1" x14ac:dyDescent="0.15">
      <c r="A12" s="23"/>
      <c r="B12" s="23"/>
      <c r="N12" s="37"/>
    </row>
    <row r="13" spans="1:22" ht="52.5" customHeight="1" x14ac:dyDescent="0.15">
      <c r="A13" s="103" t="s">
        <v>48</v>
      </c>
      <c r="B13" s="102"/>
      <c r="C13" s="102"/>
      <c r="D13" s="102"/>
      <c r="E13" s="102"/>
      <c r="F13" s="102"/>
      <c r="G13" s="102"/>
      <c r="H13" s="102"/>
      <c r="I13" s="102"/>
      <c r="J13" s="102"/>
      <c r="K13" s="102"/>
      <c r="L13" s="102"/>
      <c r="M13" s="102"/>
      <c r="N13" s="37"/>
    </row>
    <row r="14" spans="1:22" ht="8.25" customHeight="1" x14ac:dyDescent="0.15">
      <c r="A14" s="22"/>
      <c r="B14" s="34"/>
      <c r="C14" s="34"/>
      <c r="D14" s="34"/>
      <c r="E14" s="34"/>
      <c r="F14" s="34"/>
      <c r="G14" s="34"/>
      <c r="H14" s="34"/>
      <c r="I14" s="34"/>
      <c r="J14" s="34"/>
      <c r="K14" s="35"/>
      <c r="L14" s="34"/>
      <c r="M14" s="34"/>
      <c r="N14" s="37"/>
    </row>
    <row r="15" spans="1:22" s="36" customFormat="1" ht="37.5" customHeight="1" x14ac:dyDescent="0.15">
      <c r="A15" s="105" t="s">
        <v>49</v>
      </c>
      <c r="B15" s="106"/>
      <c r="C15" s="106"/>
      <c r="D15" s="106"/>
      <c r="E15" s="106"/>
      <c r="F15" s="106"/>
      <c r="G15" s="106"/>
      <c r="H15" s="106"/>
      <c r="I15" s="106"/>
      <c r="J15" s="106"/>
      <c r="K15" s="106"/>
      <c r="L15" s="106"/>
      <c r="M15" s="106"/>
      <c r="N15" s="37"/>
      <c r="O15" s="18"/>
      <c r="P15" s="20"/>
      <c r="Q15" s="18"/>
      <c r="R15" s="19"/>
      <c r="S15" s="18"/>
      <c r="T15" s="18"/>
      <c r="U15" s="18"/>
      <c r="V15" s="18"/>
    </row>
    <row r="16" spans="1:22" s="36" customFormat="1" ht="8.25" customHeight="1" x14ac:dyDescent="0.15">
      <c r="A16" s="107"/>
      <c r="B16" s="107"/>
      <c r="C16" s="107"/>
      <c r="D16" s="107"/>
      <c r="E16" s="107"/>
      <c r="F16" s="107"/>
      <c r="G16" s="107"/>
      <c r="H16" s="107"/>
      <c r="I16" s="107"/>
      <c r="J16" s="107"/>
      <c r="K16" s="107"/>
      <c r="L16" s="107"/>
      <c r="M16" s="107"/>
      <c r="N16" s="37"/>
      <c r="O16" s="18"/>
      <c r="P16" s="20"/>
      <c r="Q16" s="18"/>
      <c r="R16" s="19"/>
      <c r="S16" s="18"/>
      <c r="T16" s="18"/>
      <c r="U16" s="18"/>
      <c r="V16" s="18"/>
    </row>
    <row r="17" spans="1:22" s="36" customFormat="1" ht="18.75" customHeight="1" x14ac:dyDescent="0.15">
      <c r="A17" s="107" t="s">
        <v>50</v>
      </c>
      <c r="B17" s="107"/>
      <c r="C17" s="107"/>
      <c r="D17" s="107"/>
      <c r="E17" s="107"/>
      <c r="F17" s="107"/>
      <c r="G17" s="107"/>
      <c r="H17" s="107"/>
      <c r="I17" s="107"/>
      <c r="J17" s="107"/>
      <c r="K17" s="107"/>
      <c r="L17" s="107"/>
      <c r="M17" s="107"/>
      <c r="N17" s="37"/>
      <c r="O17" s="18"/>
      <c r="P17" s="20"/>
      <c r="Q17" s="18"/>
      <c r="R17" s="19"/>
      <c r="S17" s="18"/>
      <c r="T17" s="18"/>
      <c r="U17" s="18"/>
      <c r="V17" s="18"/>
    </row>
    <row r="18" spans="1:22" s="36" customFormat="1" ht="8.25" customHeight="1" x14ac:dyDescent="0.15">
      <c r="A18" s="107"/>
      <c r="B18" s="107"/>
      <c r="C18" s="107"/>
      <c r="D18" s="107"/>
      <c r="E18" s="107"/>
      <c r="F18" s="107"/>
      <c r="G18" s="107"/>
      <c r="H18" s="107"/>
      <c r="I18" s="107"/>
      <c r="J18" s="107"/>
      <c r="K18" s="107"/>
      <c r="L18" s="107"/>
      <c r="M18" s="107"/>
      <c r="N18" s="37"/>
      <c r="O18" s="18"/>
      <c r="P18" s="20"/>
      <c r="Q18" s="18"/>
      <c r="R18" s="19"/>
      <c r="S18" s="18"/>
      <c r="T18" s="18"/>
      <c r="U18" s="18"/>
      <c r="V18" s="18"/>
    </row>
    <row r="19" spans="1:22" s="36" customFormat="1" ht="18" customHeight="1" x14ac:dyDescent="0.15">
      <c r="A19" s="107" t="s">
        <v>51</v>
      </c>
      <c r="B19" s="107"/>
      <c r="C19" s="107"/>
      <c r="D19" s="107"/>
      <c r="E19" s="107"/>
      <c r="F19" s="107"/>
      <c r="G19" s="107"/>
      <c r="H19" s="107"/>
      <c r="I19" s="107"/>
      <c r="J19" s="107"/>
      <c r="K19" s="107"/>
      <c r="L19" s="107"/>
      <c r="M19" s="107"/>
      <c r="N19" s="37"/>
      <c r="O19" s="18"/>
      <c r="P19" s="20"/>
      <c r="Q19" s="18"/>
      <c r="R19" s="19"/>
      <c r="S19" s="18"/>
      <c r="T19" s="18"/>
      <c r="U19" s="18"/>
      <c r="V19" s="18"/>
    </row>
    <row r="20" spans="1:22" ht="24" customHeight="1" x14ac:dyDescent="0.15">
      <c r="A20" s="32"/>
      <c r="B20" s="126" t="s">
        <v>23</v>
      </c>
      <c r="C20" s="127"/>
      <c r="D20" s="128"/>
      <c r="E20" s="126" t="s">
        <v>22</v>
      </c>
      <c r="F20" s="128"/>
      <c r="G20" s="126" t="s">
        <v>21</v>
      </c>
      <c r="H20" s="127"/>
      <c r="I20" s="128"/>
      <c r="J20" s="108" t="s">
        <v>20</v>
      </c>
      <c r="K20" s="109"/>
      <c r="L20" s="110"/>
    </row>
    <row r="21" spans="1:22" ht="24" customHeight="1" x14ac:dyDescent="0.15">
      <c r="A21" s="31"/>
      <c r="B21" s="111" t="s">
        <v>84</v>
      </c>
      <c r="C21" s="112"/>
      <c r="D21" s="113"/>
      <c r="E21" s="120" t="s">
        <v>13</v>
      </c>
      <c r="F21" s="121"/>
      <c r="G21" s="120" t="s">
        <v>95</v>
      </c>
      <c r="H21" s="122"/>
      <c r="I21" s="121"/>
      <c r="J21" s="136">
        <f>'7号別紙添付'!J17</f>
        <v>0</v>
      </c>
      <c r="K21" s="137"/>
      <c r="L21" s="30"/>
    </row>
    <row r="22" spans="1:22" ht="24" customHeight="1" x14ac:dyDescent="0.15">
      <c r="A22" s="31"/>
      <c r="B22" s="114"/>
      <c r="C22" s="115"/>
      <c r="D22" s="116"/>
      <c r="E22" s="120" t="s">
        <v>12</v>
      </c>
      <c r="F22" s="121"/>
      <c r="G22" s="120" t="s">
        <v>94</v>
      </c>
      <c r="H22" s="122"/>
      <c r="I22" s="121"/>
      <c r="J22" s="136">
        <f>'7号別紙添付'!J19</f>
        <v>0</v>
      </c>
      <c r="K22" s="137"/>
      <c r="L22" s="30"/>
    </row>
    <row r="23" spans="1:22" ht="24" customHeight="1" x14ac:dyDescent="0.15">
      <c r="A23" s="31"/>
      <c r="B23" s="114"/>
      <c r="C23" s="115"/>
      <c r="D23" s="116"/>
      <c r="E23" s="120" t="s">
        <v>11</v>
      </c>
      <c r="F23" s="121"/>
      <c r="G23" s="120" t="s">
        <v>19</v>
      </c>
      <c r="H23" s="122"/>
      <c r="I23" s="121"/>
      <c r="J23" s="136">
        <f>'7号別紙添付'!J21</f>
        <v>0</v>
      </c>
      <c r="K23" s="137"/>
      <c r="L23" s="30"/>
    </row>
    <row r="24" spans="1:22" ht="24" customHeight="1" x14ac:dyDescent="0.15">
      <c r="A24" s="31"/>
      <c r="B24" s="117"/>
      <c r="C24" s="118"/>
      <c r="D24" s="119"/>
      <c r="E24" s="120" t="s">
        <v>9</v>
      </c>
      <c r="F24" s="121"/>
      <c r="G24" s="123" t="s">
        <v>18</v>
      </c>
      <c r="H24" s="124"/>
      <c r="I24" s="125"/>
      <c r="J24" s="136">
        <f>'7号別紙添付'!J23</f>
        <v>0</v>
      </c>
      <c r="K24" s="137"/>
      <c r="L24" s="30"/>
      <c r="O24" s="83"/>
    </row>
    <row r="25" spans="1:22" ht="24" customHeight="1" x14ac:dyDescent="0.15">
      <c r="A25" s="31"/>
      <c r="B25" s="111" t="s">
        <v>85</v>
      </c>
      <c r="C25" s="112"/>
      <c r="D25" s="113"/>
      <c r="E25" s="120" t="s">
        <v>13</v>
      </c>
      <c r="F25" s="121"/>
      <c r="G25" s="120" t="s">
        <v>92</v>
      </c>
      <c r="H25" s="122"/>
      <c r="I25" s="121"/>
      <c r="J25" s="136">
        <f>'7号別紙添付'!J25</f>
        <v>0</v>
      </c>
      <c r="K25" s="137"/>
      <c r="L25" s="30"/>
    </row>
    <row r="26" spans="1:22" ht="24" customHeight="1" x14ac:dyDescent="0.15">
      <c r="A26" s="31"/>
      <c r="B26" s="114"/>
      <c r="C26" s="115"/>
      <c r="D26" s="116"/>
      <c r="E26" s="120" t="s">
        <v>12</v>
      </c>
      <c r="F26" s="121"/>
      <c r="G26" s="120" t="s">
        <v>93</v>
      </c>
      <c r="H26" s="122"/>
      <c r="I26" s="121"/>
      <c r="J26" s="136">
        <f>'7号別紙添付'!J27</f>
        <v>0</v>
      </c>
      <c r="K26" s="137"/>
      <c r="L26" s="30"/>
    </row>
    <row r="27" spans="1:22" ht="24" customHeight="1" x14ac:dyDescent="0.15">
      <c r="A27" s="31"/>
      <c r="B27" s="114"/>
      <c r="C27" s="115"/>
      <c r="D27" s="116"/>
      <c r="E27" s="120" t="s">
        <v>11</v>
      </c>
      <c r="F27" s="121"/>
      <c r="G27" s="120" t="s">
        <v>17</v>
      </c>
      <c r="H27" s="122"/>
      <c r="I27" s="121"/>
      <c r="J27" s="136">
        <f>'7号別紙添付'!J29</f>
        <v>0</v>
      </c>
      <c r="K27" s="137"/>
      <c r="L27" s="30"/>
    </row>
    <row r="28" spans="1:22" ht="24" customHeight="1" x14ac:dyDescent="0.15">
      <c r="A28" s="31"/>
      <c r="B28" s="117"/>
      <c r="C28" s="118"/>
      <c r="D28" s="119"/>
      <c r="E28" s="120" t="s">
        <v>9</v>
      </c>
      <c r="F28" s="121"/>
      <c r="G28" s="120" t="s">
        <v>16</v>
      </c>
      <c r="H28" s="122"/>
      <c r="I28" s="121"/>
      <c r="J28" s="136">
        <f>'7号別紙添付'!J31</f>
        <v>0</v>
      </c>
      <c r="K28" s="137"/>
      <c r="L28" s="30"/>
    </row>
    <row r="29" spans="1:22" ht="24" customHeight="1" x14ac:dyDescent="0.15">
      <c r="A29" s="31"/>
      <c r="B29" s="111" t="s">
        <v>86</v>
      </c>
      <c r="C29" s="112"/>
      <c r="D29" s="113"/>
      <c r="E29" s="120" t="s">
        <v>13</v>
      </c>
      <c r="F29" s="121"/>
      <c r="G29" s="120" t="s">
        <v>90</v>
      </c>
      <c r="H29" s="122"/>
      <c r="I29" s="121"/>
      <c r="J29" s="136">
        <f>'7号別紙添付'!J33</f>
        <v>0</v>
      </c>
      <c r="K29" s="137"/>
      <c r="L29" s="30"/>
    </row>
    <row r="30" spans="1:22" ht="24" customHeight="1" x14ac:dyDescent="0.15">
      <c r="A30" s="31"/>
      <c r="B30" s="114"/>
      <c r="C30" s="115"/>
      <c r="D30" s="116"/>
      <c r="E30" s="120" t="s">
        <v>12</v>
      </c>
      <c r="F30" s="121"/>
      <c r="G30" s="120" t="s">
        <v>91</v>
      </c>
      <c r="H30" s="122"/>
      <c r="I30" s="121"/>
      <c r="J30" s="136">
        <f>'7号別紙添付'!J35</f>
        <v>0</v>
      </c>
      <c r="K30" s="137"/>
      <c r="L30" s="30"/>
    </row>
    <row r="31" spans="1:22" ht="24" customHeight="1" x14ac:dyDescent="0.15">
      <c r="A31" s="31"/>
      <c r="B31" s="114"/>
      <c r="C31" s="115"/>
      <c r="D31" s="116"/>
      <c r="E31" s="120" t="s">
        <v>11</v>
      </c>
      <c r="F31" s="121"/>
      <c r="G31" s="120" t="s">
        <v>15</v>
      </c>
      <c r="H31" s="122"/>
      <c r="I31" s="121"/>
      <c r="J31" s="136">
        <f>'7号別紙添付'!J37</f>
        <v>0</v>
      </c>
      <c r="K31" s="137"/>
      <c r="L31" s="30"/>
    </row>
    <row r="32" spans="1:22" ht="24" customHeight="1" x14ac:dyDescent="0.15">
      <c r="A32" s="31"/>
      <c r="B32" s="117"/>
      <c r="C32" s="118"/>
      <c r="D32" s="119"/>
      <c r="E32" s="120" t="s">
        <v>9</v>
      </c>
      <c r="F32" s="121"/>
      <c r="G32" s="120" t="s">
        <v>14</v>
      </c>
      <c r="H32" s="122"/>
      <c r="I32" s="121"/>
      <c r="J32" s="136">
        <f>'7号別紙添付'!J39</f>
        <v>0</v>
      </c>
      <c r="K32" s="137"/>
      <c r="L32" s="30"/>
    </row>
    <row r="33" spans="1:14" ht="24" customHeight="1" x14ac:dyDescent="0.15">
      <c r="A33" s="31"/>
      <c r="B33" s="111" t="s">
        <v>87</v>
      </c>
      <c r="C33" s="112"/>
      <c r="D33" s="112"/>
      <c r="E33" s="120" t="s">
        <v>13</v>
      </c>
      <c r="F33" s="121"/>
      <c r="G33" s="120" t="s">
        <v>89</v>
      </c>
      <c r="H33" s="122"/>
      <c r="I33" s="121"/>
      <c r="J33" s="136">
        <f>'7号別紙添付'!J41</f>
        <v>0</v>
      </c>
      <c r="K33" s="137"/>
      <c r="L33" s="30"/>
    </row>
    <row r="34" spans="1:14" ht="24" customHeight="1" x14ac:dyDescent="0.15">
      <c r="A34" s="31"/>
      <c r="B34" s="114"/>
      <c r="C34" s="115"/>
      <c r="D34" s="115"/>
      <c r="E34" s="120" t="s">
        <v>12</v>
      </c>
      <c r="F34" s="121"/>
      <c r="G34" s="120" t="s">
        <v>88</v>
      </c>
      <c r="H34" s="122"/>
      <c r="I34" s="121"/>
      <c r="J34" s="136">
        <f>'7号別紙添付'!J43</f>
        <v>0</v>
      </c>
      <c r="K34" s="137"/>
      <c r="L34" s="30"/>
    </row>
    <row r="35" spans="1:14" ht="24" customHeight="1" x14ac:dyDescent="0.15">
      <c r="A35" s="31"/>
      <c r="B35" s="114"/>
      <c r="C35" s="115"/>
      <c r="D35" s="115"/>
      <c r="E35" s="120" t="s">
        <v>11</v>
      </c>
      <c r="F35" s="121"/>
      <c r="G35" s="120" t="s">
        <v>10</v>
      </c>
      <c r="H35" s="122"/>
      <c r="I35" s="121"/>
      <c r="J35" s="136">
        <f>'7号別紙添付'!J45</f>
        <v>0</v>
      </c>
      <c r="K35" s="137"/>
      <c r="L35" s="30"/>
    </row>
    <row r="36" spans="1:14" ht="24" customHeight="1" x14ac:dyDescent="0.15">
      <c r="A36" s="31"/>
      <c r="B36" s="117"/>
      <c r="C36" s="118"/>
      <c r="D36" s="118"/>
      <c r="E36" s="120" t="s">
        <v>9</v>
      </c>
      <c r="F36" s="121"/>
      <c r="G36" s="120" t="s">
        <v>8</v>
      </c>
      <c r="H36" s="122"/>
      <c r="I36" s="121"/>
      <c r="J36" s="136">
        <f>'7号別紙添付'!J47</f>
        <v>0</v>
      </c>
      <c r="K36" s="137"/>
      <c r="L36" s="30"/>
    </row>
    <row r="37" spans="1:14" ht="18.75" customHeight="1" x14ac:dyDescent="0.15">
      <c r="A37" s="29"/>
      <c r="B37" s="28"/>
      <c r="C37" s="27"/>
      <c r="D37" s="27"/>
      <c r="E37" s="27"/>
      <c r="F37" s="27"/>
      <c r="G37" s="27"/>
      <c r="H37" s="27"/>
      <c r="I37" s="27"/>
      <c r="J37" s="27"/>
      <c r="K37" s="27"/>
      <c r="L37" s="27"/>
      <c r="M37" s="27"/>
      <c r="N37" s="26"/>
    </row>
    <row r="38" spans="1:14" ht="21" customHeight="1" x14ac:dyDescent="0.15">
      <c r="A38" s="80" t="s">
        <v>52</v>
      </c>
      <c r="B38" s="9"/>
      <c r="C38" s="33"/>
      <c r="D38" s="33"/>
      <c r="E38" s="33"/>
      <c r="F38" s="78"/>
      <c r="G38" s="78"/>
      <c r="H38" s="78"/>
      <c r="I38" s="78"/>
      <c r="J38" s="23"/>
      <c r="K38" s="23"/>
      <c r="L38" s="23"/>
      <c r="M38" s="25"/>
    </row>
    <row r="39" spans="1:14" ht="21" customHeight="1" x14ac:dyDescent="0.15">
      <c r="A39" s="81" t="s">
        <v>53</v>
      </c>
      <c r="B39" s="9"/>
      <c r="C39" s="33"/>
      <c r="D39" s="33"/>
      <c r="E39" s="33"/>
      <c r="F39" s="78"/>
      <c r="G39" s="78"/>
      <c r="H39" s="78"/>
      <c r="I39" s="78"/>
      <c r="J39" s="23"/>
      <c r="K39" s="23"/>
      <c r="L39" s="23"/>
      <c r="M39" s="25"/>
    </row>
    <row r="40" spans="1:14" ht="21" customHeight="1" x14ac:dyDescent="0.15">
      <c r="A40" s="81" t="s">
        <v>78</v>
      </c>
      <c r="B40" s="9"/>
      <c r="C40" s="33"/>
      <c r="D40" s="33"/>
      <c r="E40" s="33"/>
      <c r="F40" s="78"/>
      <c r="G40" s="78"/>
      <c r="H40" s="138">
        <f>'7号別紙添付'!J17</f>
        <v>0</v>
      </c>
      <c r="I40" s="138"/>
      <c r="J40" s="23" t="s">
        <v>79</v>
      </c>
      <c r="K40" s="95">
        <f>'7号別紙添付'!K17</f>
        <v>0</v>
      </c>
      <c r="L40" s="90" t="s">
        <v>61</v>
      </c>
      <c r="M40" s="25"/>
    </row>
    <row r="41" spans="1:14" ht="21" customHeight="1" x14ac:dyDescent="0.15">
      <c r="A41" s="81" t="s">
        <v>62</v>
      </c>
      <c r="B41" s="9"/>
      <c r="C41" s="33"/>
      <c r="D41" s="33"/>
      <c r="E41" s="33"/>
      <c r="F41" s="78"/>
      <c r="G41" s="78"/>
      <c r="H41" s="138">
        <f>'7号別紙添付'!J19</f>
        <v>0</v>
      </c>
      <c r="I41" s="138"/>
      <c r="J41" s="23" t="s">
        <v>79</v>
      </c>
      <c r="K41" s="95">
        <f>'7号別紙添付'!K19</f>
        <v>0</v>
      </c>
      <c r="L41" s="90" t="s">
        <v>55</v>
      </c>
      <c r="M41" s="25"/>
    </row>
    <row r="42" spans="1:14" ht="21" customHeight="1" x14ac:dyDescent="0.15">
      <c r="A42" s="81" t="s">
        <v>63</v>
      </c>
      <c r="B42" s="9"/>
      <c r="C42" s="33"/>
      <c r="D42" s="33"/>
      <c r="E42" s="33"/>
      <c r="F42" s="78"/>
      <c r="G42" s="78"/>
      <c r="H42" s="138">
        <f>'7号別紙添付'!J25</f>
        <v>0</v>
      </c>
      <c r="I42" s="138"/>
      <c r="J42" s="33" t="s">
        <v>77</v>
      </c>
      <c r="K42" s="95">
        <f>'7号別紙添付'!K25</f>
        <v>0</v>
      </c>
      <c r="L42" s="90" t="s">
        <v>55</v>
      </c>
    </row>
    <row r="43" spans="1:14" ht="21" customHeight="1" x14ac:dyDescent="0.15">
      <c r="A43" s="81" t="s">
        <v>64</v>
      </c>
      <c r="B43" s="9"/>
      <c r="C43" s="23"/>
      <c r="D43" s="23"/>
      <c r="E43" s="40"/>
      <c r="F43" s="24"/>
      <c r="G43" s="24"/>
      <c r="H43" s="138">
        <f>'7号別紙添付'!J27</f>
        <v>0</v>
      </c>
      <c r="I43" s="138"/>
      <c r="J43" s="33" t="s">
        <v>77</v>
      </c>
      <c r="K43" s="95">
        <f>'7号別紙添付'!K27</f>
        <v>0</v>
      </c>
      <c r="L43" s="90" t="s">
        <v>55</v>
      </c>
    </row>
    <row r="44" spans="1:14" ht="21" customHeight="1" x14ac:dyDescent="0.15">
      <c r="A44" s="81" t="s">
        <v>65</v>
      </c>
      <c r="B44" s="9"/>
      <c r="C44" s="33"/>
      <c r="D44" s="33"/>
      <c r="E44" s="33"/>
      <c r="F44" s="33"/>
      <c r="G44" s="33"/>
      <c r="H44" s="138">
        <f>'7号別紙添付'!J33</f>
        <v>0</v>
      </c>
      <c r="I44" s="138"/>
      <c r="J44" s="33" t="s">
        <v>77</v>
      </c>
      <c r="K44" s="95">
        <f>'7号別紙添付'!K33</f>
        <v>0</v>
      </c>
      <c r="L44" s="90" t="s">
        <v>55</v>
      </c>
      <c r="M44" s="33"/>
    </row>
    <row r="45" spans="1:14" ht="21" customHeight="1" x14ac:dyDescent="0.15">
      <c r="A45" s="81" t="s">
        <v>66</v>
      </c>
      <c r="B45" s="9"/>
      <c r="C45" s="79"/>
      <c r="D45" s="79"/>
      <c r="E45" s="79"/>
      <c r="F45" s="79"/>
      <c r="G45" s="79"/>
      <c r="H45" s="139">
        <f>'7号別紙添付'!J35</f>
        <v>0</v>
      </c>
      <c r="I45" s="139"/>
      <c r="J45" s="79" t="s">
        <v>77</v>
      </c>
      <c r="K45" s="96">
        <f>'7号別紙添付'!J35</f>
        <v>0</v>
      </c>
      <c r="L45" s="90" t="s">
        <v>55</v>
      </c>
      <c r="M45" s="79"/>
    </row>
    <row r="46" spans="1:14" ht="21" customHeight="1" x14ac:dyDescent="0.15">
      <c r="A46" s="81" t="s">
        <v>67</v>
      </c>
      <c r="B46" s="9"/>
      <c r="C46" s="77"/>
      <c r="D46" s="77"/>
      <c r="E46" s="77"/>
      <c r="F46" s="77"/>
      <c r="G46" s="77"/>
      <c r="H46" s="139">
        <f>'7号別紙添付'!J41</f>
        <v>0</v>
      </c>
      <c r="I46" s="139"/>
      <c r="J46" s="89" t="s">
        <v>77</v>
      </c>
      <c r="K46" s="96">
        <f>'7号別紙添付'!K41</f>
        <v>0</v>
      </c>
      <c r="L46" s="90" t="s">
        <v>55</v>
      </c>
      <c r="M46" s="21"/>
    </row>
    <row r="47" spans="1:14" ht="21" customHeight="1" x14ac:dyDescent="0.15">
      <c r="A47" s="81" t="s">
        <v>68</v>
      </c>
      <c r="B47" s="9"/>
      <c r="C47" s="77"/>
      <c r="D47" s="77"/>
      <c r="E47" s="77"/>
      <c r="F47" s="77"/>
      <c r="G47" s="77"/>
      <c r="H47" s="139">
        <f>'7号別紙添付'!J43</f>
        <v>0</v>
      </c>
      <c r="I47" s="139"/>
      <c r="J47" s="89" t="s">
        <v>77</v>
      </c>
      <c r="K47" s="96">
        <f>'7号別紙添付'!K43</f>
        <v>0</v>
      </c>
      <c r="L47" s="90" t="s">
        <v>55</v>
      </c>
      <c r="M47" s="21"/>
    </row>
    <row r="48" spans="1:14" ht="21" customHeight="1" x14ac:dyDescent="0.15">
      <c r="A48" s="81" t="s">
        <v>69</v>
      </c>
      <c r="B48" s="9"/>
      <c r="C48" s="77"/>
      <c r="D48" s="77"/>
      <c r="E48" s="77"/>
      <c r="F48" s="77"/>
      <c r="G48" s="77"/>
      <c r="H48" s="139">
        <f>'7号別紙添付'!J21</f>
        <v>0</v>
      </c>
      <c r="I48" s="139"/>
      <c r="J48" s="89" t="s">
        <v>80</v>
      </c>
      <c r="K48" s="96">
        <f>'7号別紙添付'!K21</f>
        <v>0</v>
      </c>
      <c r="L48" s="90" t="s">
        <v>55</v>
      </c>
      <c r="M48" s="21"/>
    </row>
    <row r="49" spans="1:13" ht="21" customHeight="1" x14ac:dyDescent="0.15">
      <c r="A49" s="81" t="s">
        <v>70</v>
      </c>
      <c r="B49" s="9"/>
      <c r="C49" s="77"/>
      <c r="D49" s="77"/>
      <c r="E49" s="77"/>
      <c r="F49" s="77"/>
      <c r="G49" s="77"/>
      <c r="H49" s="139">
        <f>'7号別紙添付'!J23</f>
        <v>0</v>
      </c>
      <c r="I49" s="139"/>
      <c r="J49" s="89" t="s">
        <v>81</v>
      </c>
      <c r="K49" s="96">
        <f>'7号別紙添付'!K23</f>
        <v>0</v>
      </c>
      <c r="L49" s="90" t="s">
        <v>55</v>
      </c>
      <c r="M49" s="21"/>
    </row>
    <row r="50" spans="1:13" ht="21" customHeight="1" x14ac:dyDescent="0.15">
      <c r="A50" s="81" t="s">
        <v>71</v>
      </c>
      <c r="B50" s="9"/>
      <c r="C50" s="40"/>
      <c r="D50" s="40"/>
      <c r="E50" s="40"/>
      <c r="F50" s="40"/>
      <c r="G50" s="40"/>
      <c r="H50" s="130">
        <f>'7号別紙添付'!J29</f>
        <v>0</v>
      </c>
      <c r="I50" s="130"/>
      <c r="J50" s="89" t="s">
        <v>80</v>
      </c>
      <c r="K50" s="97">
        <f>'7号別紙添付'!K29</f>
        <v>0</v>
      </c>
      <c r="L50" s="91" t="s">
        <v>55</v>
      </c>
    </row>
    <row r="51" spans="1:13" ht="21" customHeight="1" x14ac:dyDescent="0.15">
      <c r="A51" s="81" t="s">
        <v>72</v>
      </c>
      <c r="B51" s="9"/>
      <c r="C51" s="40"/>
      <c r="D51" s="40"/>
      <c r="E51" s="40"/>
      <c r="F51" s="40"/>
      <c r="G51" s="40"/>
      <c r="H51" s="130">
        <f>'7号別紙添付'!J31</f>
        <v>0</v>
      </c>
      <c r="I51" s="130"/>
      <c r="J51" s="89" t="s">
        <v>81</v>
      </c>
      <c r="K51" s="97">
        <f>'7号別紙添付'!K31</f>
        <v>0</v>
      </c>
      <c r="L51" s="91" t="s">
        <v>55</v>
      </c>
    </row>
    <row r="52" spans="1:13" ht="21" customHeight="1" x14ac:dyDescent="0.15">
      <c r="A52" s="81" t="s">
        <v>73</v>
      </c>
      <c r="B52" s="9"/>
      <c r="C52" s="40"/>
      <c r="D52" s="40"/>
      <c r="E52" s="40"/>
      <c r="F52" s="40"/>
      <c r="G52" s="40"/>
      <c r="H52" s="129">
        <f>'7号別紙添付'!J37</f>
        <v>0</v>
      </c>
      <c r="I52" s="130"/>
      <c r="J52" s="89" t="s">
        <v>80</v>
      </c>
      <c r="K52" s="97">
        <f>'7号別紙添付'!K37</f>
        <v>0</v>
      </c>
      <c r="L52" s="91" t="s">
        <v>55</v>
      </c>
    </row>
    <row r="53" spans="1:13" ht="21" customHeight="1" x14ac:dyDescent="0.15">
      <c r="A53" s="81" t="s">
        <v>74</v>
      </c>
      <c r="B53" s="9"/>
      <c r="C53" s="40"/>
      <c r="D53" s="40"/>
      <c r="E53" s="40"/>
      <c r="F53" s="40"/>
      <c r="G53" s="40"/>
      <c r="H53" s="129">
        <f>'7号別紙添付'!J39</f>
        <v>0</v>
      </c>
      <c r="I53" s="130"/>
      <c r="J53" s="89" t="s">
        <v>81</v>
      </c>
      <c r="K53" s="97">
        <f>'7号別紙添付'!K39</f>
        <v>0</v>
      </c>
      <c r="L53" s="91" t="s">
        <v>55</v>
      </c>
    </row>
    <row r="54" spans="1:13" ht="21" customHeight="1" x14ac:dyDescent="0.15">
      <c r="A54" s="81" t="s">
        <v>75</v>
      </c>
      <c r="B54" s="9"/>
      <c r="C54" s="40"/>
      <c r="D54" s="40"/>
      <c r="E54" s="40"/>
      <c r="F54" s="40"/>
      <c r="G54" s="40"/>
      <c r="H54" s="129">
        <f>'7号別紙添付'!J45</f>
        <v>0</v>
      </c>
      <c r="I54" s="130"/>
      <c r="J54" s="89" t="s">
        <v>80</v>
      </c>
      <c r="K54" s="97">
        <f>'7号別紙添付'!K45</f>
        <v>0</v>
      </c>
      <c r="L54" s="91" t="s">
        <v>55</v>
      </c>
    </row>
    <row r="55" spans="1:13" ht="21" customHeight="1" x14ac:dyDescent="0.15">
      <c r="A55" s="81" t="s">
        <v>76</v>
      </c>
      <c r="B55" s="9"/>
      <c r="C55" s="40"/>
      <c r="D55" s="40"/>
      <c r="E55" s="40"/>
      <c r="F55" s="40"/>
      <c r="G55" s="40"/>
      <c r="H55" s="142">
        <f>'7号別紙添付'!J47</f>
        <v>0</v>
      </c>
      <c r="I55" s="143"/>
      <c r="J55" s="89" t="s">
        <v>81</v>
      </c>
      <c r="K55" s="97">
        <f>'7号別紙添付'!K47</f>
        <v>0</v>
      </c>
      <c r="L55" s="91" t="s">
        <v>55</v>
      </c>
    </row>
    <row r="56" spans="1:13" ht="14.25" x14ac:dyDescent="0.15">
      <c r="G56" s="133" t="s">
        <v>54</v>
      </c>
      <c r="H56" s="133"/>
      <c r="I56" s="133"/>
      <c r="J56" s="140">
        <f>SUM(K40:K55)</f>
        <v>0</v>
      </c>
      <c r="K56" s="141"/>
      <c r="L56" s="98" t="s">
        <v>61</v>
      </c>
    </row>
    <row r="57" spans="1:13" ht="22.5" customHeight="1" x14ac:dyDescent="0.15">
      <c r="A57" s="132" t="s">
        <v>56</v>
      </c>
      <c r="B57" s="132"/>
      <c r="C57" s="132"/>
      <c r="D57" s="132"/>
      <c r="E57" s="132"/>
      <c r="F57" s="132"/>
      <c r="G57" s="132"/>
      <c r="H57" s="132"/>
      <c r="I57" s="132"/>
      <c r="J57" s="132"/>
      <c r="K57" s="132"/>
      <c r="L57" s="132"/>
      <c r="M57" s="132"/>
    </row>
    <row r="58" spans="1:13" x14ac:dyDescent="0.15">
      <c r="A58" s="82"/>
      <c r="B58"/>
    </row>
    <row r="59" spans="1:13" x14ac:dyDescent="0.15">
      <c r="A59" s="85" t="s">
        <v>57</v>
      </c>
      <c r="B59" s="86"/>
      <c r="C59" s="87"/>
      <c r="D59" s="87"/>
      <c r="E59" s="87"/>
      <c r="F59" s="87"/>
      <c r="G59" s="87"/>
      <c r="H59" s="87"/>
      <c r="I59" s="87"/>
      <c r="J59" s="87"/>
      <c r="K59" s="87"/>
      <c r="L59" s="87"/>
      <c r="M59" s="87"/>
    </row>
    <row r="60" spans="1:13" ht="32.25" customHeight="1" x14ac:dyDescent="0.15">
      <c r="A60" s="134" t="s">
        <v>59</v>
      </c>
      <c r="B60" s="134"/>
      <c r="C60" s="134"/>
      <c r="D60" s="134"/>
      <c r="E60" s="134"/>
      <c r="F60" s="134"/>
      <c r="G60" s="134"/>
      <c r="H60" s="134"/>
      <c r="I60" s="134"/>
      <c r="J60" s="134"/>
      <c r="K60" s="134"/>
      <c r="L60" s="134"/>
      <c r="M60" s="134"/>
    </row>
    <row r="61" spans="1:13" ht="30.75" customHeight="1" x14ac:dyDescent="0.15">
      <c r="A61" s="135" t="s">
        <v>60</v>
      </c>
      <c r="B61" s="135"/>
      <c r="C61" s="135"/>
      <c r="D61" s="135"/>
      <c r="E61" s="135"/>
      <c r="F61" s="135"/>
      <c r="G61" s="135"/>
      <c r="H61" s="135"/>
      <c r="I61" s="135"/>
      <c r="J61" s="135"/>
      <c r="K61" s="135"/>
      <c r="L61" s="135"/>
      <c r="M61" s="135"/>
    </row>
    <row r="62" spans="1:13" ht="19.5" customHeight="1" x14ac:dyDescent="0.15">
      <c r="A62" s="131" t="s">
        <v>58</v>
      </c>
      <c r="B62" s="131"/>
      <c r="C62" s="131"/>
      <c r="D62" s="131"/>
      <c r="E62" s="131"/>
      <c r="F62" s="131"/>
      <c r="G62" s="131"/>
      <c r="H62" s="131"/>
      <c r="I62" s="131"/>
      <c r="J62" s="131"/>
      <c r="K62" s="131"/>
      <c r="L62" s="131"/>
      <c r="M62" s="131"/>
    </row>
  </sheetData>
  <mergeCells count="92">
    <mergeCell ref="J30:K30"/>
    <mergeCell ref="J56:K56"/>
    <mergeCell ref="H55:I55"/>
    <mergeCell ref="J21:K21"/>
    <mergeCell ref="J22:K22"/>
    <mergeCell ref="J31:K31"/>
    <mergeCell ref="J29:K29"/>
    <mergeCell ref="J28:K28"/>
    <mergeCell ref="J27:K27"/>
    <mergeCell ref="J26:K26"/>
    <mergeCell ref="J25:K25"/>
    <mergeCell ref="J24:K24"/>
    <mergeCell ref="J23:K23"/>
    <mergeCell ref="J36:K36"/>
    <mergeCell ref="J35:K35"/>
    <mergeCell ref="J34:K34"/>
    <mergeCell ref="J33:K33"/>
    <mergeCell ref="J32:K32"/>
    <mergeCell ref="H50:I50"/>
    <mergeCell ref="H51:I51"/>
    <mergeCell ref="H52:I52"/>
    <mergeCell ref="H41:I41"/>
    <mergeCell ref="H42:I42"/>
    <mergeCell ref="H43:I43"/>
    <mergeCell ref="H44:I44"/>
    <mergeCell ref="H45:I45"/>
    <mergeCell ref="H46:I46"/>
    <mergeCell ref="H47:I47"/>
    <mergeCell ref="H48:I48"/>
    <mergeCell ref="H49:I49"/>
    <mergeCell ref="H40:I40"/>
    <mergeCell ref="H53:I53"/>
    <mergeCell ref="H54:I54"/>
    <mergeCell ref="A62:M62"/>
    <mergeCell ref="A57:M57"/>
    <mergeCell ref="G56:I56"/>
    <mergeCell ref="A60:M60"/>
    <mergeCell ref="A61:M61"/>
    <mergeCell ref="B33:D36"/>
    <mergeCell ref="E33:F33"/>
    <mergeCell ref="G33:I33"/>
    <mergeCell ref="E34:F34"/>
    <mergeCell ref="G34:I34"/>
    <mergeCell ref="E35:F35"/>
    <mergeCell ref="G35:I35"/>
    <mergeCell ref="E36:F36"/>
    <mergeCell ref="G36:I36"/>
    <mergeCell ref="E28:F28"/>
    <mergeCell ref="G28:I28"/>
    <mergeCell ref="B29:D32"/>
    <mergeCell ref="E29:F29"/>
    <mergeCell ref="G29:I29"/>
    <mergeCell ref="E30:F30"/>
    <mergeCell ref="G30:I30"/>
    <mergeCell ref="E31:F31"/>
    <mergeCell ref="G31:I31"/>
    <mergeCell ref="E32:F32"/>
    <mergeCell ref="G32:I32"/>
    <mergeCell ref="B25:D28"/>
    <mergeCell ref="E25:F25"/>
    <mergeCell ref="G25:I25"/>
    <mergeCell ref="E26:F26"/>
    <mergeCell ref="G26:I26"/>
    <mergeCell ref="E27:F27"/>
    <mergeCell ref="G27:I27"/>
    <mergeCell ref="B20:D20"/>
    <mergeCell ref="E20:F20"/>
    <mergeCell ref="G20:I20"/>
    <mergeCell ref="B21:D24"/>
    <mergeCell ref="E21:F21"/>
    <mergeCell ref="G21:I21"/>
    <mergeCell ref="E22:F22"/>
    <mergeCell ref="G22:I22"/>
    <mergeCell ref="E23:F23"/>
    <mergeCell ref="G23:I23"/>
    <mergeCell ref="E24:F24"/>
    <mergeCell ref="G24:I24"/>
    <mergeCell ref="A16:M16"/>
    <mergeCell ref="A17:M17"/>
    <mergeCell ref="A18:M18"/>
    <mergeCell ref="A19:M19"/>
    <mergeCell ref="J20:L20"/>
    <mergeCell ref="I8:J8"/>
    <mergeCell ref="A13:M13"/>
    <mergeCell ref="G10:J10"/>
    <mergeCell ref="G9:J9"/>
    <mergeCell ref="A15:M15"/>
    <mergeCell ref="A1:M1"/>
    <mergeCell ref="A3:M3"/>
    <mergeCell ref="J5:M5"/>
    <mergeCell ref="B6:F6"/>
    <mergeCell ref="B7:E7"/>
  </mergeCells>
  <phoneticPr fontId="4"/>
  <pageMargins left="0.70866141732283472" right="0.70866141732283472" top="0.74803149606299213" bottom="0.74803149606299213" header="0.31496062992125984" footer="0.31496062992125984"/>
  <pageSetup paperSize="9" scale="85" fitToHeight="0" orientation="portrait" r:id="rId1"/>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7"/>
  <sheetViews>
    <sheetView tabSelected="1" view="pageBreakPreview" zoomScale="73" zoomScaleNormal="85" zoomScaleSheetLayoutView="73" workbookViewId="0">
      <selection activeCell="J6" sqref="J6"/>
    </sheetView>
  </sheetViews>
  <sheetFormatPr defaultRowHeight="13.5" x14ac:dyDescent="0.15"/>
  <cols>
    <col min="1" max="1" width="7" customWidth="1"/>
    <col min="2" max="2" width="17.5" customWidth="1"/>
    <col min="3" max="3" width="28.25" customWidth="1"/>
    <col min="4" max="4" width="7.5" customWidth="1"/>
    <col min="5" max="5" width="13.25" customWidth="1"/>
    <col min="6" max="6" width="0.125" hidden="1" customWidth="1"/>
    <col min="7" max="7" width="10.875" hidden="1" customWidth="1"/>
    <col min="8" max="8" width="9.25" hidden="1" customWidth="1"/>
    <col min="9" max="9" width="1.25" hidden="1" customWidth="1"/>
    <col min="10" max="11" width="23.625" customWidth="1"/>
    <col min="12" max="12" width="8.75" customWidth="1"/>
    <col min="13" max="13" width="7.875" customWidth="1"/>
  </cols>
  <sheetData>
    <row r="1" spans="1:16" s="9" customFormat="1" x14ac:dyDescent="0.15">
      <c r="A1" s="5" t="s">
        <v>25</v>
      </c>
      <c r="B1" s="6"/>
      <c r="C1" s="7"/>
      <c r="D1" s="5"/>
      <c r="E1" s="5"/>
      <c r="F1" s="5"/>
      <c r="G1" s="5"/>
      <c r="H1" s="5"/>
      <c r="I1" s="5"/>
      <c r="J1" s="5"/>
      <c r="K1" s="5"/>
      <c r="L1" s="5"/>
      <c r="M1" s="8"/>
    </row>
    <row r="2" spans="1:16" s="9" customFormat="1" x14ac:dyDescent="0.15">
      <c r="A2" s="5" t="s">
        <v>26</v>
      </c>
      <c r="B2" s="6"/>
      <c r="C2" s="7"/>
      <c r="D2" s="5"/>
      <c r="E2" s="5"/>
      <c r="F2" s="5"/>
      <c r="G2" s="5"/>
      <c r="H2" s="5"/>
      <c r="I2" s="5"/>
      <c r="J2" s="5"/>
      <c r="K2" s="5"/>
      <c r="L2" s="5"/>
      <c r="M2" s="8"/>
    </row>
    <row r="3" spans="1:16" s="12" customFormat="1" ht="22.5" customHeight="1" x14ac:dyDescent="0.15">
      <c r="A3" s="10" t="s">
        <v>27</v>
      </c>
      <c r="B3" s="10"/>
      <c r="C3" s="11"/>
      <c r="D3" s="10"/>
      <c r="E3" s="10"/>
      <c r="F3" s="10"/>
      <c r="G3" s="10"/>
      <c r="H3" s="10"/>
      <c r="I3" s="10"/>
      <c r="J3" s="10"/>
      <c r="K3" s="10"/>
      <c r="L3" s="10"/>
      <c r="M3" s="10"/>
    </row>
    <row r="4" spans="1:16" s="12" customFormat="1" ht="9" customHeight="1" x14ac:dyDescent="0.15">
      <c r="A4" s="10"/>
      <c r="B4" s="10"/>
      <c r="C4" s="11"/>
      <c r="D4" s="10"/>
      <c r="E4" s="10"/>
      <c r="F4" s="10"/>
      <c r="G4" s="10"/>
      <c r="H4" s="10"/>
      <c r="I4" s="10"/>
      <c r="J4" s="10"/>
      <c r="K4" s="10"/>
      <c r="L4" s="10"/>
      <c r="M4" s="10"/>
    </row>
    <row r="5" spans="1:16" s="12" customFormat="1" ht="22.5" customHeight="1" x14ac:dyDescent="0.15">
      <c r="A5" s="13" t="s">
        <v>28</v>
      </c>
      <c r="B5" s="10"/>
      <c r="C5" s="11"/>
      <c r="D5" s="10"/>
      <c r="E5" s="10"/>
      <c r="F5" s="10"/>
      <c r="G5" s="10"/>
      <c r="H5" s="10"/>
      <c r="I5" s="10"/>
      <c r="J5" s="10"/>
      <c r="K5" s="10"/>
      <c r="L5" s="10"/>
      <c r="M5" s="10"/>
    </row>
    <row r="6" spans="1:16" ht="7.5" customHeight="1" x14ac:dyDescent="0.15">
      <c r="A6" s="1"/>
      <c r="B6" s="2"/>
      <c r="C6" s="3"/>
      <c r="D6" s="1"/>
      <c r="E6" s="1"/>
      <c r="F6" s="1"/>
      <c r="G6" s="1"/>
      <c r="H6" s="1"/>
      <c r="I6" s="1"/>
      <c r="J6" s="1"/>
      <c r="K6" s="1"/>
      <c r="L6" s="1"/>
      <c r="M6" s="4"/>
    </row>
    <row r="7" spans="1:16" s="12" customFormat="1" ht="23.25" customHeight="1" x14ac:dyDescent="0.15">
      <c r="A7" s="14" t="s">
        <v>29</v>
      </c>
      <c r="B7" s="13"/>
      <c r="C7" s="45">
        <f>COUNTA(A12:A16)</f>
        <v>0</v>
      </c>
      <c r="D7" s="14" t="s">
        <v>30</v>
      </c>
      <c r="E7" s="13"/>
      <c r="F7" s="13"/>
      <c r="G7" s="13"/>
      <c r="H7" s="13"/>
      <c r="I7" s="13"/>
      <c r="J7" s="14"/>
      <c r="K7" s="14"/>
      <c r="L7" s="14"/>
      <c r="M7" s="16"/>
    </row>
    <row r="8" spans="1:16" s="12" customFormat="1" ht="23.25" customHeight="1" x14ac:dyDescent="0.15">
      <c r="A8" s="75" t="s">
        <v>0</v>
      </c>
      <c r="B8" s="74"/>
      <c r="C8" s="15"/>
      <c r="D8" s="14"/>
      <c r="E8" s="14"/>
      <c r="F8" s="14"/>
      <c r="G8" s="14"/>
      <c r="H8" s="14"/>
      <c r="I8" s="14"/>
      <c r="J8" s="14"/>
      <c r="K8" s="14"/>
      <c r="L8" s="14"/>
      <c r="M8" s="16"/>
    </row>
    <row r="9" spans="1:16" ht="31.5" customHeight="1" x14ac:dyDescent="0.15">
      <c r="A9" s="160" t="s">
        <v>1</v>
      </c>
      <c r="B9" s="160" t="s">
        <v>2</v>
      </c>
      <c r="C9" s="163" t="s">
        <v>3</v>
      </c>
      <c r="D9" s="160" t="s">
        <v>5</v>
      </c>
      <c r="E9" s="160" t="s">
        <v>37</v>
      </c>
      <c r="F9" s="171" t="s">
        <v>82</v>
      </c>
      <c r="G9" s="172"/>
      <c r="H9" s="172"/>
      <c r="I9" s="173"/>
      <c r="J9" s="170" t="s">
        <v>32</v>
      </c>
      <c r="K9" s="166" t="s">
        <v>7</v>
      </c>
      <c r="L9" s="167" t="s">
        <v>6</v>
      </c>
      <c r="M9" s="160" t="s">
        <v>38</v>
      </c>
    </row>
    <row r="10" spans="1:16" ht="17.25" customHeight="1" x14ac:dyDescent="0.15">
      <c r="A10" s="161"/>
      <c r="B10" s="161"/>
      <c r="C10" s="164"/>
      <c r="D10" s="161"/>
      <c r="E10" s="161"/>
      <c r="F10" s="174"/>
      <c r="G10" s="175"/>
      <c r="H10" s="175"/>
      <c r="I10" s="176"/>
      <c r="J10" s="166"/>
      <c r="K10" s="166"/>
      <c r="L10" s="168"/>
      <c r="M10" s="161"/>
    </row>
    <row r="11" spans="1:16" ht="45" customHeight="1" x14ac:dyDescent="0.15">
      <c r="A11" s="162"/>
      <c r="B11" s="162"/>
      <c r="C11" s="165"/>
      <c r="D11" s="162"/>
      <c r="E11" s="162"/>
      <c r="F11" s="177"/>
      <c r="G11" s="178"/>
      <c r="H11" s="178"/>
      <c r="I11" s="179"/>
      <c r="J11" s="84" t="s">
        <v>31</v>
      </c>
      <c r="K11" s="84" t="str">
        <f>J11</f>
        <v>○事業年度
(　年　月～　年　月分)</v>
      </c>
      <c r="L11" s="169"/>
      <c r="M11" s="162"/>
    </row>
    <row r="12" spans="1:16" ht="25.5" customHeight="1" x14ac:dyDescent="0.15">
      <c r="A12" s="64"/>
      <c r="B12" s="65"/>
      <c r="C12" s="66"/>
      <c r="D12" s="49"/>
      <c r="E12" s="67"/>
      <c r="F12" s="92">
        <f>IF(E12="Ａ重油",IF(D12=115%,"12.2",(IF(D12=130%,"24.5",(IF(D12=150%,"40.8","57.1"))))),0)</f>
        <v>0</v>
      </c>
      <c r="G12" s="92">
        <f>IF(E12="灯油",IF(D12=115%,"13.0",(IF(D12=130%,"25.9",(IF(D12=150%,"43.2","60.5"))))),0)</f>
        <v>0</v>
      </c>
      <c r="H12" s="92">
        <f>IF(E12="ＬＰガス",IF(D12=115%,"16.0",(IF(D12=130%,"32.1",(IF(D12=150%,"53.5","74.8"))))),0)</f>
        <v>0</v>
      </c>
      <c r="I12" s="92">
        <f>IF(E12="ＬＮＧ",IF(D12=115%,"8.6",(IF(D12=130%,"17.1",(IF(D12=150%,"28.5","39.9"))))),0)</f>
        <v>0</v>
      </c>
      <c r="J12" s="68"/>
      <c r="K12" s="68">
        <f>ROUNDDOWN(J12*(F12+G12+H12+I12)/2,-2)</f>
        <v>0</v>
      </c>
      <c r="L12" s="69"/>
      <c r="M12" s="70"/>
      <c r="P12" s="17"/>
    </row>
    <row r="13" spans="1:16" ht="25.5" customHeight="1" x14ac:dyDescent="0.15">
      <c r="A13" s="56"/>
      <c r="B13" s="57"/>
      <c r="C13" s="58"/>
      <c r="D13" s="59"/>
      <c r="E13" s="72"/>
      <c r="F13" s="93">
        <f t="shared" ref="F13:F16" si="0">IF(E13="Ａ重油",IF(D13=115%,"12.2",(IF(D13=130%,"24.5",(IF(D13=150%,"40.8","57.1"))))),0)</f>
        <v>0</v>
      </c>
      <c r="G13" s="93">
        <f t="shared" ref="G13:G16" si="1">IF(E13="灯油",IF(D13=115%,"13.0",(IF(D13=130%,"25.9",(IF(D13=150%,"43.2","60.5"))))),0)</f>
        <v>0</v>
      </c>
      <c r="H13" s="94">
        <f t="shared" ref="H13:H16" si="2">IF(E13="ＬＰガス",IF(D13=115%,"16.0",(IF(D13=130%,"32.0",(IF(D13=150%,"53.3","74.6"))))),0)</f>
        <v>0</v>
      </c>
      <c r="I13" s="94">
        <f t="shared" ref="I13:I16" si="3">IF(E13="ＬＮＧ",IF(D13=115%,"8.6",(IF(D13=130%,"17.1",(IF(D13=150%,"28.5","39.9"))))),0)</f>
        <v>0</v>
      </c>
      <c r="J13" s="61"/>
      <c r="K13" s="61">
        <f t="shared" ref="K13:K16" si="4">ROUNDDOWN(J13*(F13+G13+H13+I13)/2,-2)</f>
        <v>0</v>
      </c>
      <c r="L13" s="62"/>
      <c r="M13" s="63"/>
      <c r="P13" s="17"/>
    </row>
    <row r="14" spans="1:16" ht="25.5" customHeight="1" x14ac:dyDescent="0.15">
      <c r="A14" s="64"/>
      <c r="B14" s="65"/>
      <c r="C14" s="66"/>
      <c r="D14" s="49"/>
      <c r="E14" s="60"/>
      <c r="F14" s="93">
        <f t="shared" si="0"/>
        <v>0</v>
      </c>
      <c r="G14" s="93">
        <f t="shared" si="1"/>
        <v>0</v>
      </c>
      <c r="H14" s="93">
        <f t="shared" si="2"/>
        <v>0</v>
      </c>
      <c r="I14" s="93">
        <f t="shared" si="3"/>
        <v>0</v>
      </c>
      <c r="J14" s="68"/>
      <c r="K14" s="61">
        <f t="shared" si="4"/>
        <v>0</v>
      </c>
      <c r="L14" s="69"/>
      <c r="M14" s="70"/>
      <c r="P14" s="17"/>
    </row>
    <row r="15" spans="1:16" ht="25.5" customHeight="1" x14ac:dyDescent="0.15">
      <c r="A15" s="56"/>
      <c r="B15" s="57"/>
      <c r="C15" s="58"/>
      <c r="D15" s="59"/>
      <c r="E15" s="73"/>
      <c r="F15" s="93">
        <f t="shared" si="0"/>
        <v>0</v>
      </c>
      <c r="G15" s="93">
        <f t="shared" si="1"/>
        <v>0</v>
      </c>
      <c r="H15" s="93">
        <f t="shared" si="2"/>
        <v>0</v>
      </c>
      <c r="I15" s="93">
        <f t="shared" si="3"/>
        <v>0</v>
      </c>
      <c r="J15" s="61"/>
      <c r="K15" s="61">
        <f t="shared" si="4"/>
        <v>0</v>
      </c>
      <c r="L15" s="62"/>
      <c r="M15" s="63"/>
      <c r="P15" s="17"/>
    </row>
    <row r="16" spans="1:16" ht="25.5" customHeight="1" x14ac:dyDescent="0.15">
      <c r="A16" s="50"/>
      <c r="B16" s="51"/>
      <c r="C16" s="52"/>
      <c r="D16" s="49"/>
      <c r="E16" s="67"/>
      <c r="F16" s="93">
        <f t="shared" si="0"/>
        <v>0</v>
      </c>
      <c r="G16" s="93">
        <f t="shared" si="1"/>
        <v>0</v>
      </c>
      <c r="H16" s="93">
        <f t="shared" si="2"/>
        <v>0</v>
      </c>
      <c r="I16" s="93">
        <f t="shared" si="3"/>
        <v>0</v>
      </c>
      <c r="J16" s="53"/>
      <c r="K16" s="68">
        <f t="shared" si="4"/>
        <v>0</v>
      </c>
      <c r="L16" s="54"/>
      <c r="M16" s="55"/>
      <c r="P16" s="17"/>
    </row>
    <row r="17" spans="1:13" ht="12.75" customHeight="1" x14ac:dyDescent="0.15">
      <c r="A17" s="148" t="s">
        <v>4</v>
      </c>
      <c r="B17" s="149"/>
      <c r="C17" s="150"/>
      <c r="D17" s="157">
        <v>1.1499999999999999</v>
      </c>
      <c r="E17" s="144" t="s">
        <v>96</v>
      </c>
      <c r="F17" s="46"/>
      <c r="G17" s="46"/>
      <c r="H17" s="46"/>
      <c r="I17" s="46"/>
      <c r="J17" s="180">
        <f>SUMIFS(J$12:J$16,$D$12:$D$16,"115%",$E$12:$E$16,"Ａ重油")</f>
        <v>0</v>
      </c>
      <c r="K17" s="180">
        <f>SUMIFS(K$12:K$16,$D$12:$D$16,"115%",$E$12:$E$16,"Ａ重油")</f>
        <v>0</v>
      </c>
      <c r="L17" s="146"/>
      <c r="M17" s="144"/>
    </row>
    <row r="18" spans="1:13" ht="13.5" customHeight="1" x14ac:dyDescent="0.15">
      <c r="A18" s="151"/>
      <c r="B18" s="152"/>
      <c r="C18" s="153"/>
      <c r="D18" s="158"/>
      <c r="E18" s="145"/>
      <c r="F18" s="47"/>
      <c r="G18" s="47"/>
      <c r="H18" s="47"/>
      <c r="I18" s="47"/>
      <c r="J18" s="180"/>
      <c r="K18" s="180"/>
      <c r="L18" s="147"/>
      <c r="M18" s="145"/>
    </row>
    <row r="19" spans="1:13" ht="13.5" customHeight="1" x14ac:dyDescent="0.15">
      <c r="A19" s="151"/>
      <c r="B19" s="152"/>
      <c r="C19" s="153"/>
      <c r="D19" s="158"/>
      <c r="E19" s="144" t="s">
        <v>97</v>
      </c>
      <c r="F19" s="46"/>
      <c r="G19" s="46"/>
      <c r="H19" s="46"/>
      <c r="I19" s="46"/>
      <c r="J19" s="180">
        <f>SUMIFS(J$12:J$16,$D$12:$D$16,"115%",$E$12:$E$16,"灯油")</f>
        <v>0</v>
      </c>
      <c r="K19" s="180">
        <f>SUMIFS(K$12:K$16,$D$12:$D$16,"115%",$E$12:$E$16,"灯油")</f>
        <v>0</v>
      </c>
      <c r="L19" s="146"/>
      <c r="M19" s="144"/>
    </row>
    <row r="20" spans="1:13" ht="13.5" customHeight="1" x14ac:dyDescent="0.15">
      <c r="A20" s="151"/>
      <c r="B20" s="152"/>
      <c r="C20" s="153"/>
      <c r="D20" s="158"/>
      <c r="E20" s="145"/>
      <c r="F20" s="47"/>
      <c r="G20" s="47"/>
      <c r="H20" s="47"/>
      <c r="I20" s="47"/>
      <c r="J20" s="180"/>
      <c r="K20" s="180"/>
      <c r="L20" s="147"/>
      <c r="M20" s="145"/>
    </row>
    <row r="21" spans="1:13" ht="13.5" customHeight="1" x14ac:dyDescent="0.15">
      <c r="A21" s="151"/>
      <c r="B21" s="152"/>
      <c r="C21" s="153"/>
      <c r="D21" s="158"/>
      <c r="E21" s="144" t="s">
        <v>98</v>
      </c>
      <c r="F21" s="46"/>
      <c r="G21" s="46"/>
      <c r="H21" s="46"/>
      <c r="I21" s="46"/>
      <c r="J21" s="180">
        <f>SUMIFS(J$12:J$16,$D$12:$D$16,"115%",$E$12:$E$16,"ＬＰガス")</f>
        <v>0</v>
      </c>
      <c r="K21" s="180">
        <f>SUMIFS(K$12:K$16,$D$12:$D$16,"115%",$E$12:$E$16,"ＬＰガス")</f>
        <v>0</v>
      </c>
      <c r="L21" s="146"/>
      <c r="M21" s="144"/>
    </row>
    <row r="22" spans="1:13" ht="13.5" customHeight="1" x14ac:dyDescent="0.15">
      <c r="A22" s="151"/>
      <c r="B22" s="152"/>
      <c r="C22" s="153"/>
      <c r="D22" s="158"/>
      <c r="E22" s="145"/>
      <c r="F22" s="47"/>
      <c r="G22" s="47"/>
      <c r="H22" s="47"/>
      <c r="I22" s="47"/>
      <c r="J22" s="180"/>
      <c r="K22" s="180"/>
      <c r="L22" s="147"/>
      <c r="M22" s="145"/>
    </row>
    <row r="23" spans="1:13" ht="13.5" customHeight="1" x14ac:dyDescent="0.15">
      <c r="A23" s="151"/>
      <c r="B23" s="152"/>
      <c r="C23" s="153"/>
      <c r="D23" s="158"/>
      <c r="E23" s="144" t="s">
        <v>99</v>
      </c>
      <c r="F23" s="46"/>
      <c r="G23" s="46"/>
      <c r="H23" s="46"/>
      <c r="I23" s="46"/>
      <c r="J23" s="181">
        <f>SUMIFS(J$12:J$16,$D$12:$D$16,"115%",$E$12:$E$16,"ＬＮＧ")</f>
        <v>0</v>
      </c>
      <c r="K23" s="181">
        <f>SUMIFS(K$12:K$16,$D$12:$D$16,"115%",$E$12:$E$16,"ＬＮＧ")</f>
        <v>0</v>
      </c>
      <c r="L23" s="146"/>
      <c r="M23" s="144"/>
    </row>
    <row r="24" spans="1:13" ht="13.5" customHeight="1" x14ac:dyDescent="0.15">
      <c r="A24" s="151"/>
      <c r="B24" s="152"/>
      <c r="C24" s="153"/>
      <c r="D24" s="159"/>
      <c r="E24" s="145"/>
      <c r="F24" s="48"/>
      <c r="G24" s="48"/>
      <c r="H24" s="48"/>
      <c r="I24" s="48"/>
      <c r="J24" s="182"/>
      <c r="K24" s="182"/>
      <c r="L24" s="147"/>
      <c r="M24" s="145"/>
    </row>
    <row r="25" spans="1:13" ht="13.5" customHeight="1" x14ac:dyDescent="0.15">
      <c r="A25" s="151"/>
      <c r="B25" s="152"/>
      <c r="C25" s="153"/>
      <c r="D25" s="157">
        <v>1.3</v>
      </c>
      <c r="E25" s="144" t="s">
        <v>100</v>
      </c>
      <c r="F25" s="46"/>
      <c r="G25" s="46"/>
      <c r="H25" s="46"/>
      <c r="I25" s="46"/>
      <c r="J25" s="180">
        <f>SUMIFS(J$12:J$16,$D$12:$D$16,"130%",$E$12:$E$16,"Ａ重油")</f>
        <v>0</v>
      </c>
      <c r="K25" s="180">
        <f>SUMIFS(K$12:K$16,$D$12:$D$16,"130%",$E$12:$E$16,"Ａ重油")</f>
        <v>0</v>
      </c>
      <c r="L25" s="146"/>
      <c r="M25" s="144"/>
    </row>
    <row r="26" spans="1:13" ht="13.5" customHeight="1" x14ac:dyDescent="0.15">
      <c r="A26" s="151"/>
      <c r="B26" s="152"/>
      <c r="C26" s="153"/>
      <c r="D26" s="158"/>
      <c r="E26" s="145"/>
      <c r="F26" s="47"/>
      <c r="G26" s="47"/>
      <c r="H26" s="47"/>
      <c r="I26" s="47"/>
      <c r="J26" s="180"/>
      <c r="K26" s="180"/>
      <c r="L26" s="147"/>
      <c r="M26" s="145"/>
    </row>
    <row r="27" spans="1:13" ht="13.5" customHeight="1" x14ac:dyDescent="0.15">
      <c r="A27" s="151"/>
      <c r="B27" s="152"/>
      <c r="C27" s="153"/>
      <c r="D27" s="158"/>
      <c r="E27" s="144" t="s">
        <v>101</v>
      </c>
      <c r="F27" s="46"/>
      <c r="G27" s="46"/>
      <c r="H27" s="46"/>
      <c r="I27" s="46"/>
      <c r="J27" s="180">
        <f>SUMIFS(J$12:J$16,$D$12:$D$16,"130%",$E$12:$E$16,"灯油")</f>
        <v>0</v>
      </c>
      <c r="K27" s="180">
        <f>SUMIFS(K$12:K$16,$D$12:$D$16,"130%",$E$12:$E$16,"灯油")</f>
        <v>0</v>
      </c>
      <c r="L27" s="146"/>
      <c r="M27" s="144"/>
    </row>
    <row r="28" spans="1:13" ht="13.5" customHeight="1" x14ac:dyDescent="0.15">
      <c r="A28" s="151"/>
      <c r="B28" s="152"/>
      <c r="C28" s="153"/>
      <c r="D28" s="158"/>
      <c r="E28" s="145"/>
      <c r="F28" s="47"/>
      <c r="G28" s="47"/>
      <c r="H28" s="47"/>
      <c r="I28" s="47"/>
      <c r="J28" s="180"/>
      <c r="K28" s="180"/>
      <c r="L28" s="147"/>
      <c r="M28" s="145"/>
    </row>
    <row r="29" spans="1:13" ht="13.5" customHeight="1" x14ac:dyDescent="0.15">
      <c r="A29" s="151"/>
      <c r="B29" s="152"/>
      <c r="C29" s="153"/>
      <c r="D29" s="158"/>
      <c r="E29" s="144" t="s">
        <v>102</v>
      </c>
      <c r="F29" s="46"/>
      <c r="G29" s="46"/>
      <c r="H29" s="46"/>
      <c r="I29" s="46"/>
      <c r="J29" s="180">
        <f>SUMIFS(J$12:J$16,$D$12:$D$16,"130%",$E$12:$E$16,"ＬＰガス")</f>
        <v>0</v>
      </c>
      <c r="K29" s="180">
        <f>SUMIFS(K$12:K$16,$D$12:$D$16,"130%",$E$12:$E$16,"ＬＰガス")</f>
        <v>0</v>
      </c>
      <c r="L29" s="146"/>
      <c r="M29" s="144"/>
    </row>
    <row r="30" spans="1:13" ht="13.5" customHeight="1" x14ac:dyDescent="0.15">
      <c r="A30" s="151"/>
      <c r="B30" s="152"/>
      <c r="C30" s="153"/>
      <c r="D30" s="158"/>
      <c r="E30" s="145"/>
      <c r="F30" s="47"/>
      <c r="G30" s="47"/>
      <c r="H30" s="47"/>
      <c r="I30" s="47"/>
      <c r="J30" s="180"/>
      <c r="K30" s="180"/>
      <c r="L30" s="147"/>
      <c r="M30" s="145"/>
    </row>
    <row r="31" spans="1:13" ht="13.5" customHeight="1" x14ac:dyDescent="0.15">
      <c r="A31" s="151"/>
      <c r="B31" s="152"/>
      <c r="C31" s="153"/>
      <c r="D31" s="158"/>
      <c r="E31" s="144" t="s">
        <v>103</v>
      </c>
      <c r="F31" s="46"/>
      <c r="G31" s="46"/>
      <c r="H31" s="46"/>
      <c r="I31" s="46"/>
      <c r="J31" s="181">
        <f>SUMIFS(J$12:J$16,$D$12:$D$16,"130%",$E$12:$E$16,"ＬＮＧ")</f>
        <v>0</v>
      </c>
      <c r="K31" s="181">
        <f>SUMIFS(K$12:K$16,$D$12:$D$16,"130%",$E$12:$E$16,"ＬＮＧ")</f>
        <v>0</v>
      </c>
      <c r="L31" s="146"/>
      <c r="M31" s="144"/>
    </row>
    <row r="32" spans="1:13" ht="13.5" customHeight="1" x14ac:dyDescent="0.15">
      <c r="A32" s="151"/>
      <c r="B32" s="152"/>
      <c r="C32" s="153"/>
      <c r="D32" s="159"/>
      <c r="E32" s="145"/>
      <c r="F32" s="47"/>
      <c r="G32" s="47"/>
      <c r="H32" s="47"/>
      <c r="I32" s="47"/>
      <c r="J32" s="182"/>
      <c r="K32" s="182"/>
      <c r="L32" s="147"/>
      <c r="M32" s="145"/>
    </row>
    <row r="33" spans="1:13" ht="13.5" customHeight="1" x14ac:dyDescent="0.15">
      <c r="A33" s="151"/>
      <c r="B33" s="152"/>
      <c r="C33" s="153"/>
      <c r="D33" s="157">
        <v>1.5</v>
      </c>
      <c r="E33" s="144" t="s">
        <v>104</v>
      </c>
      <c r="F33" s="46"/>
      <c r="G33" s="46"/>
      <c r="H33" s="46"/>
      <c r="I33" s="46"/>
      <c r="J33" s="180">
        <f>SUMIFS(J$12:J$16,$D$12:$D$16,"150%",$E$12:$E$16,"Ａ重油")</f>
        <v>0</v>
      </c>
      <c r="K33" s="180">
        <f>SUMIFS(K$12:K$16,$D$12:$D$16,"150%",$E$12:$E$16,"Ａ重油")</f>
        <v>0</v>
      </c>
      <c r="L33" s="146"/>
      <c r="M33" s="144"/>
    </row>
    <row r="34" spans="1:13" ht="13.5" customHeight="1" x14ac:dyDescent="0.15">
      <c r="A34" s="154"/>
      <c r="B34" s="155"/>
      <c r="C34" s="156"/>
      <c r="D34" s="159"/>
      <c r="E34" s="145"/>
      <c r="F34" s="47"/>
      <c r="G34" s="47"/>
      <c r="H34" s="47"/>
      <c r="I34" s="47"/>
      <c r="J34" s="180"/>
      <c r="K34" s="180"/>
      <c r="L34" s="147"/>
      <c r="M34" s="145"/>
    </row>
    <row r="35" spans="1:13" ht="13.5" customHeight="1" x14ac:dyDescent="0.15">
      <c r="A35" s="148" t="s">
        <v>36</v>
      </c>
      <c r="B35" s="149"/>
      <c r="C35" s="150"/>
      <c r="D35" s="157"/>
      <c r="E35" s="144" t="s">
        <v>105</v>
      </c>
      <c r="F35" s="46"/>
      <c r="G35" s="46"/>
      <c r="H35" s="46"/>
      <c r="I35" s="46"/>
      <c r="J35" s="180">
        <f>SUMIFS(J$12:J$16,$D$12:$D$16,"150%",$E$12:$E$16,"灯油")</f>
        <v>0</v>
      </c>
      <c r="K35" s="180">
        <f>SUMIFS(K$12:K$16,$D$12:$D$16,"150%",$E$12:$E$16,"灯油")</f>
        <v>0</v>
      </c>
      <c r="L35" s="146"/>
      <c r="M35" s="144"/>
    </row>
    <row r="36" spans="1:13" ht="13.5" customHeight="1" x14ac:dyDescent="0.15">
      <c r="A36" s="151"/>
      <c r="B36" s="152"/>
      <c r="C36" s="153"/>
      <c r="D36" s="158"/>
      <c r="E36" s="145"/>
      <c r="F36" s="47"/>
      <c r="G36" s="47"/>
      <c r="H36" s="47"/>
      <c r="I36" s="47"/>
      <c r="J36" s="180"/>
      <c r="K36" s="180"/>
      <c r="L36" s="147"/>
      <c r="M36" s="145"/>
    </row>
    <row r="37" spans="1:13" ht="13.5" customHeight="1" x14ac:dyDescent="0.15">
      <c r="A37" s="151"/>
      <c r="B37" s="152"/>
      <c r="C37" s="153"/>
      <c r="D37" s="158"/>
      <c r="E37" s="144" t="s">
        <v>106</v>
      </c>
      <c r="F37" s="46"/>
      <c r="G37" s="46"/>
      <c r="H37" s="46"/>
      <c r="I37" s="46"/>
      <c r="J37" s="180">
        <f>SUMIFS(J$12:J$16,$D$12:$D$16,"150%",$E$12:$E$16,"ＬＰガス")</f>
        <v>0</v>
      </c>
      <c r="K37" s="180">
        <f>SUMIFS(K$12:K$16,$D$12:$D$16,"150%",$E$12:$E$16,"ＬＰガス")</f>
        <v>0</v>
      </c>
      <c r="L37" s="146"/>
      <c r="M37" s="144"/>
    </row>
    <row r="38" spans="1:13" ht="13.5" customHeight="1" x14ac:dyDescent="0.15">
      <c r="A38" s="151"/>
      <c r="B38" s="152"/>
      <c r="C38" s="153"/>
      <c r="D38" s="158"/>
      <c r="E38" s="145"/>
      <c r="F38" s="47"/>
      <c r="G38" s="47"/>
      <c r="H38" s="47"/>
      <c r="I38" s="47"/>
      <c r="J38" s="180"/>
      <c r="K38" s="180"/>
      <c r="L38" s="147"/>
      <c r="M38" s="145"/>
    </row>
    <row r="39" spans="1:13" ht="13.5" customHeight="1" x14ac:dyDescent="0.15">
      <c r="A39" s="151"/>
      <c r="B39" s="152"/>
      <c r="C39" s="153"/>
      <c r="D39" s="158"/>
      <c r="E39" s="144" t="s">
        <v>107</v>
      </c>
      <c r="F39" s="46"/>
      <c r="G39" s="46"/>
      <c r="H39" s="46"/>
      <c r="I39" s="46"/>
      <c r="J39" s="181">
        <f>SUMIFS(J$12:J$16,$D$12:$D$16,"150%",$E$12:$E$16,"ＬＮＧ")</f>
        <v>0</v>
      </c>
      <c r="K39" s="181">
        <f>SUMIFS(K$12:K$16,$D$12:$D$16,"150%",$E$12:$E$16,"ＬＮＧ")</f>
        <v>0</v>
      </c>
      <c r="L39" s="146"/>
      <c r="M39" s="144"/>
    </row>
    <row r="40" spans="1:13" ht="13.5" customHeight="1" x14ac:dyDescent="0.15">
      <c r="A40" s="151"/>
      <c r="B40" s="152"/>
      <c r="C40" s="153"/>
      <c r="D40" s="159"/>
      <c r="E40" s="145"/>
      <c r="F40" s="47"/>
      <c r="G40" s="47"/>
      <c r="H40" s="47"/>
      <c r="I40" s="47"/>
      <c r="J40" s="182"/>
      <c r="K40" s="182"/>
      <c r="L40" s="147"/>
      <c r="M40" s="145"/>
    </row>
    <row r="41" spans="1:13" ht="13.5" customHeight="1" x14ac:dyDescent="0.15">
      <c r="A41" s="151"/>
      <c r="B41" s="152"/>
      <c r="C41" s="153"/>
      <c r="D41" s="157">
        <v>1.7</v>
      </c>
      <c r="E41" s="144" t="s">
        <v>108</v>
      </c>
      <c r="F41" s="46"/>
      <c r="G41" s="46"/>
      <c r="H41" s="46"/>
      <c r="I41" s="46"/>
      <c r="J41" s="180">
        <f>SUMIFS(J$12:J$16,$D$12:$D$16,"170%",$E$12:$E$16,"Ａ重油")</f>
        <v>0</v>
      </c>
      <c r="K41" s="180">
        <f>SUMIFS(K$12:K$16,$D$12:$D$16,"170%",$E$12:$E$16,"Ａ重油")</f>
        <v>0</v>
      </c>
      <c r="L41" s="146"/>
      <c r="M41" s="144"/>
    </row>
    <row r="42" spans="1:13" ht="13.5" customHeight="1" x14ac:dyDescent="0.15">
      <c r="A42" s="151"/>
      <c r="B42" s="152"/>
      <c r="C42" s="153"/>
      <c r="D42" s="158"/>
      <c r="E42" s="145"/>
      <c r="F42" s="47"/>
      <c r="G42" s="47"/>
      <c r="H42" s="47"/>
      <c r="I42" s="47"/>
      <c r="J42" s="180"/>
      <c r="K42" s="180"/>
      <c r="L42" s="147"/>
      <c r="M42" s="145"/>
    </row>
    <row r="43" spans="1:13" ht="13.5" customHeight="1" x14ac:dyDescent="0.15">
      <c r="A43" s="151"/>
      <c r="B43" s="152"/>
      <c r="C43" s="153"/>
      <c r="D43" s="158"/>
      <c r="E43" s="144" t="s">
        <v>109</v>
      </c>
      <c r="F43" s="46"/>
      <c r="G43" s="46"/>
      <c r="H43" s="46"/>
      <c r="I43" s="46"/>
      <c r="J43" s="180">
        <f>SUMIFS(J$12:J$16,$D$12:$D$16,"170%",$E$12:$E$16,"灯油")</f>
        <v>0</v>
      </c>
      <c r="K43" s="180">
        <f>SUMIFS(K$12:K$16,$D$12:$D$16,"170%",$E$12:$E$16,"灯油")</f>
        <v>0</v>
      </c>
      <c r="L43" s="146"/>
      <c r="M43" s="144"/>
    </row>
    <row r="44" spans="1:13" ht="13.5" customHeight="1" x14ac:dyDescent="0.15">
      <c r="A44" s="151"/>
      <c r="B44" s="152"/>
      <c r="C44" s="153"/>
      <c r="D44" s="158"/>
      <c r="E44" s="145"/>
      <c r="F44" s="47"/>
      <c r="G44" s="47"/>
      <c r="H44" s="47"/>
      <c r="I44" s="47"/>
      <c r="J44" s="180"/>
      <c r="K44" s="180"/>
      <c r="L44" s="147"/>
      <c r="M44" s="145"/>
    </row>
    <row r="45" spans="1:13" ht="13.5" customHeight="1" x14ac:dyDescent="0.15">
      <c r="A45" s="151"/>
      <c r="B45" s="152"/>
      <c r="C45" s="153"/>
      <c r="D45" s="158"/>
      <c r="E45" s="144" t="s">
        <v>110</v>
      </c>
      <c r="F45" s="46"/>
      <c r="G45" s="46"/>
      <c r="H45" s="46"/>
      <c r="I45" s="46"/>
      <c r="J45" s="180">
        <f>SUMIFS(J$12:J$16,$D$12:$D$16,"170%",$E$12:$E$16,"ＬＰガス")</f>
        <v>0</v>
      </c>
      <c r="K45" s="180">
        <f>SUMIFS(K$12:K$16,$D$12:$D$16,"170%",$E$12:$E$16,"ＬＰガス")</f>
        <v>0</v>
      </c>
      <c r="L45" s="146"/>
      <c r="M45" s="144"/>
    </row>
    <row r="46" spans="1:13" ht="13.5" customHeight="1" x14ac:dyDescent="0.15">
      <c r="A46" s="151"/>
      <c r="B46" s="152"/>
      <c r="C46" s="153"/>
      <c r="D46" s="158"/>
      <c r="E46" s="145"/>
      <c r="F46" s="47"/>
      <c r="G46" s="47"/>
      <c r="H46" s="47"/>
      <c r="I46" s="47"/>
      <c r="J46" s="180"/>
      <c r="K46" s="180"/>
      <c r="L46" s="147"/>
      <c r="M46" s="145"/>
    </row>
    <row r="47" spans="1:13" ht="13.5" customHeight="1" x14ac:dyDescent="0.15">
      <c r="A47" s="151"/>
      <c r="B47" s="152"/>
      <c r="C47" s="153"/>
      <c r="D47" s="158"/>
      <c r="E47" s="144" t="s">
        <v>111</v>
      </c>
      <c r="F47" s="46"/>
      <c r="G47" s="46"/>
      <c r="H47" s="46"/>
      <c r="I47" s="46"/>
      <c r="J47" s="181">
        <f>SUMIFS(J$12:J$16,$D$12:$D$16,"170%",$E$12:$E$16,"ＬＮＧ")</f>
        <v>0</v>
      </c>
      <c r="K47" s="181">
        <f>SUMIFS(K$12:K$16,$D$12:$D$16,"170%",$E$12:$E$16,"ＬＮＧ")</f>
        <v>0</v>
      </c>
      <c r="L47" s="146"/>
      <c r="M47" s="144"/>
    </row>
    <row r="48" spans="1:13" ht="13.5" customHeight="1" x14ac:dyDescent="0.15">
      <c r="A48" s="154"/>
      <c r="B48" s="155"/>
      <c r="C48" s="156"/>
      <c r="D48" s="159"/>
      <c r="E48" s="145"/>
      <c r="F48" s="47"/>
      <c r="G48" s="47"/>
      <c r="H48" s="47"/>
      <c r="I48" s="47"/>
      <c r="J48" s="182"/>
      <c r="K48" s="182"/>
      <c r="L48" s="147"/>
      <c r="M48" s="145"/>
    </row>
    <row r="49" spans="1:13" x14ac:dyDescent="0.15">
      <c r="A49" s="5" t="s">
        <v>33</v>
      </c>
      <c r="B49" s="6"/>
      <c r="C49" s="7"/>
      <c r="D49" s="5"/>
      <c r="E49" s="5"/>
      <c r="F49" s="5"/>
      <c r="G49" s="5"/>
      <c r="H49" s="5"/>
      <c r="I49" s="5"/>
      <c r="J49" s="5"/>
      <c r="K49" s="5"/>
      <c r="L49" s="5"/>
      <c r="M49" s="8"/>
    </row>
    <row r="50" spans="1:13" x14ac:dyDescent="0.15">
      <c r="A50" s="5" t="s">
        <v>34</v>
      </c>
      <c r="B50" s="6"/>
      <c r="C50" s="7"/>
      <c r="D50" s="5"/>
      <c r="E50" s="5"/>
      <c r="F50" s="5"/>
      <c r="G50" s="5"/>
      <c r="H50" s="5"/>
      <c r="I50" s="5"/>
      <c r="J50" s="5"/>
      <c r="K50" s="5"/>
      <c r="L50" s="5"/>
      <c r="M50" s="8"/>
    </row>
    <row r="51" spans="1:13" x14ac:dyDescent="0.15">
      <c r="A51" s="9" t="s">
        <v>35</v>
      </c>
      <c r="B51" s="9"/>
      <c r="C51" s="9"/>
      <c r="D51" s="9"/>
      <c r="E51" s="9"/>
      <c r="F51" s="9"/>
      <c r="G51" s="9"/>
      <c r="H51" s="9"/>
      <c r="I51" s="9"/>
      <c r="J51" s="9"/>
      <c r="K51" s="9"/>
      <c r="L51" s="9"/>
      <c r="M51" s="9"/>
    </row>
    <row r="54" spans="1:13" x14ac:dyDescent="0.15">
      <c r="D54" s="71">
        <v>1.1499999999999999</v>
      </c>
      <c r="E54" t="s">
        <v>39</v>
      </c>
    </row>
    <row r="55" spans="1:13" x14ac:dyDescent="0.15">
      <c r="D55" s="71">
        <v>1.3</v>
      </c>
      <c r="E55" t="s">
        <v>40</v>
      </c>
    </row>
    <row r="56" spans="1:13" x14ac:dyDescent="0.15">
      <c r="D56" s="71">
        <v>1.5</v>
      </c>
      <c r="E56" t="s">
        <v>41</v>
      </c>
    </row>
    <row r="57" spans="1:13" x14ac:dyDescent="0.15">
      <c r="D57" s="71">
        <v>1.7</v>
      </c>
      <c r="E57" t="s">
        <v>42</v>
      </c>
    </row>
  </sheetData>
  <mergeCells count="97">
    <mergeCell ref="K37:K38"/>
    <mergeCell ref="J39:J40"/>
    <mergeCell ref="K39:K40"/>
    <mergeCell ref="K45:K46"/>
    <mergeCell ref="J47:J48"/>
    <mergeCell ref="K47:K48"/>
    <mergeCell ref="K41:K42"/>
    <mergeCell ref="J43:J44"/>
    <mergeCell ref="K43:K44"/>
    <mergeCell ref="J41:J42"/>
    <mergeCell ref="J45:J46"/>
    <mergeCell ref="J37:J38"/>
    <mergeCell ref="K25:K26"/>
    <mergeCell ref="J27:J28"/>
    <mergeCell ref="K27:K28"/>
    <mergeCell ref="J33:J34"/>
    <mergeCell ref="K33:K34"/>
    <mergeCell ref="K35:K36"/>
    <mergeCell ref="J29:J30"/>
    <mergeCell ref="K29:K30"/>
    <mergeCell ref="J31:J32"/>
    <mergeCell ref="K31:K32"/>
    <mergeCell ref="J17:J18"/>
    <mergeCell ref="J23:J24"/>
    <mergeCell ref="J25:J26"/>
    <mergeCell ref="D17:D24"/>
    <mergeCell ref="J35:J36"/>
    <mergeCell ref="E27:E28"/>
    <mergeCell ref="E29:E30"/>
    <mergeCell ref="E31:E32"/>
    <mergeCell ref="D25:D32"/>
    <mergeCell ref="D33:D34"/>
    <mergeCell ref="L9:L11"/>
    <mergeCell ref="M9:M11"/>
    <mergeCell ref="D9:D11"/>
    <mergeCell ref="E9:E11"/>
    <mergeCell ref="J9:J10"/>
    <mergeCell ref="F9:I11"/>
    <mergeCell ref="A9:A11"/>
    <mergeCell ref="B9:B11"/>
    <mergeCell ref="C9:C11"/>
    <mergeCell ref="A17:C34"/>
    <mergeCell ref="K9:K10"/>
    <mergeCell ref="K17:K18"/>
    <mergeCell ref="J19:J20"/>
    <mergeCell ref="K19:K20"/>
    <mergeCell ref="J21:J22"/>
    <mergeCell ref="K21:K22"/>
    <mergeCell ref="K23:K24"/>
    <mergeCell ref="E17:E18"/>
    <mergeCell ref="E19:E20"/>
    <mergeCell ref="E21:E22"/>
    <mergeCell ref="E23:E24"/>
    <mergeCell ref="E25:E26"/>
    <mergeCell ref="A35:C48"/>
    <mergeCell ref="D35:D40"/>
    <mergeCell ref="E33:E34"/>
    <mergeCell ref="E35:E36"/>
    <mergeCell ref="E37:E38"/>
    <mergeCell ref="E39:E40"/>
    <mergeCell ref="E41:E42"/>
    <mergeCell ref="E43:E44"/>
    <mergeCell ref="E45:E46"/>
    <mergeCell ref="E47:E48"/>
    <mergeCell ref="D41:D48"/>
    <mergeCell ref="L25:L26"/>
    <mergeCell ref="M25:M26"/>
    <mergeCell ref="M23:M24"/>
    <mergeCell ref="L23:L24"/>
    <mergeCell ref="L17:L18"/>
    <mergeCell ref="M17:M18"/>
    <mergeCell ref="M21:M22"/>
    <mergeCell ref="L21:L22"/>
    <mergeCell ref="M19:M20"/>
    <mergeCell ref="L19:L20"/>
    <mergeCell ref="M29:M30"/>
    <mergeCell ref="L29:L30"/>
    <mergeCell ref="M27:M28"/>
    <mergeCell ref="M43:M44"/>
    <mergeCell ref="M45:M46"/>
    <mergeCell ref="M39:M40"/>
    <mergeCell ref="L39:L40"/>
    <mergeCell ref="L37:L38"/>
    <mergeCell ref="L35:L36"/>
    <mergeCell ref="L33:L34"/>
    <mergeCell ref="L31:L32"/>
    <mergeCell ref="M37:M38"/>
    <mergeCell ref="M35:M36"/>
    <mergeCell ref="M33:M34"/>
    <mergeCell ref="M31:M32"/>
    <mergeCell ref="L27:L28"/>
    <mergeCell ref="M47:M48"/>
    <mergeCell ref="L47:L48"/>
    <mergeCell ref="L45:L46"/>
    <mergeCell ref="L43:L44"/>
    <mergeCell ref="L41:L42"/>
    <mergeCell ref="M41:M42"/>
  </mergeCells>
  <phoneticPr fontId="4"/>
  <conditionalFormatting sqref="B49:B1048576 B1:B9 B12:B16">
    <cfRule type="duplicateValues" dxfId="1" priority="19"/>
  </conditionalFormatting>
  <conditionalFormatting sqref="B49:B1048576 B1:B16">
    <cfRule type="duplicateValues" dxfId="0" priority="5"/>
  </conditionalFormatting>
  <dataValidations count="2">
    <dataValidation type="list" allowBlank="1" showInputMessage="1" showErrorMessage="1" sqref="D12:D16" xr:uid="{1D8922D3-210C-4049-BA96-B4B7148E7044}">
      <formula1>$D$54:$D$57</formula1>
    </dataValidation>
    <dataValidation type="list" allowBlank="1" showInputMessage="1" showErrorMessage="1" sqref="E12:E16" xr:uid="{074F45C9-96CE-4D64-9DB9-C8E80DD9BEF7}">
      <formula1>$E$54:$E$57</formula1>
    </dataValidation>
  </dataValidations>
  <pageMargins left="0.70866141732283472" right="0.31496062992125984" top="0.19685039370078741" bottom="0.39370078740157483" header="0.11811023622047245" footer="0.11811023622047245"/>
  <pageSetup paperSize="9"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別紙様式第７号</vt:lpstr>
      <vt:lpstr>7号別紙添付</vt:lpstr>
      <vt:lpstr>別紙様式第７号!_Hlk121317410</vt:lpstr>
      <vt:lpstr>別紙様式第７号!_Hlk121318175</vt:lpstr>
      <vt:lpstr>別紙様式第７号!_Hlk121318190</vt:lpstr>
      <vt:lpstr>'7号別紙添付'!Print_Area</vt:lpstr>
      <vt:lpstr>別紙様式第７号!Print_Area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2023-06-05T07:21:27Z</cp:lastPrinted>
  <dcterms:modified xsi:type="dcterms:W3CDTF">2023-06-05T07:24:44Z</dcterms:modified>
</cp:coreProperties>
</file>